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192.168.40.20\share\005 本部委員会\ＶＥ資格制度委員会\CVS 関係\再認定関係（2003年以降）\⑤ 申請書\"/>
    </mc:Choice>
  </mc:AlternateContent>
  <xr:revisionPtr revIDLastSave="0" documentId="13_ncr:1_{8A132926-BF5C-4348-B239-C71930439527}" xr6:coauthVersionLast="46" xr6:coauthVersionMax="46" xr10:uidLastSave="{00000000-0000-0000-0000-000000000000}"/>
  <bookViews>
    <workbookView xWindow="-120" yWindow="-120" windowWidth="19440" windowHeight="15000" tabRatio="500" xr2:uid="{00000000-000D-0000-FFFF-FFFF00000000}"/>
  </bookViews>
  <sheets>
    <sheet name="様式1" sheetId="5" r:id="rId1"/>
    <sheet name="様式2" sheetId="9" r:id="rId2"/>
    <sheet name="様式3" sheetId="7" r:id="rId3"/>
    <sheet name="様式4" sheetId="10" r:id="rId4"/>
  </sheets>
  <definedNames>
    <definedName name="_xlnm.Print_Area" localSheetId="0">様式1!$A$1:$N$32</definedName>
    <definedName name="_xlnm.Print_Area" localSheetId="1">様式2!$A$1:$V$132</definedName>
    <definedName name="_xlnm.Print_Area" localSheetId="2">様式3!$A$1:$M$113</definedName>
    <definedName name="_xlnm.Print_Area" localSheetId="3">様式4!$A$1:$M$22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0" l="1"/>
  <c r="M59" i="7" l="1"/>
  <c r="M60" i="7"/>
  <c r="M61" i="7"/>
  <c r="M62" i="7"/>
  <c r="C4" i="7"/>
  <c r="V116" i="9"/>
  <c r="U116" i="9"/>
  <c r="T116" i="9"/>
  <c r="S116" i="9"/>
  <c r="R116" i="9"/>
  <c r="Q116" i="9"/>
  <c r="P116" i="9"/>
  <c r="O116" i="9"/>
  <c r="N116" i="9"/>
  <c r="V115" i="9"/>
  <c r="U115" i="9"/>
  <c r="T115" i="9"/>
  <c r="S115" i="9"/>
  <c r="R115" i="9"/>
  <c r="Q115" i="9"/>
  <c r="P115" i="9"/>
  <c r="O115" i="9"/>
  <c r="N115" i="9"/>
  <c r="V114" i="9"/>
  <c r="U114" i="9"/>
  <c r="T114" i="9"/>
  <c r="S114" i="9"/>
  <c r="R114" i="9"/>
  <c r="Q114" i="9"/>
  <c r="P114" i="9"/>
  <c r="O114" i="9"/>
  <c r="N114" i="9"/>
  <c r="V113" i="9"/>
  <c r="U113" i="9"/>
  <c r="T113" i="9"/>
  <c r="S113" i="9"/>
  <c r="R113" i="9"/>
  <c r="Q113" i="9"/>
  <c r="P113" i="9"/>
  <c r="O113" i="9"/>
  <c r="N113" i="9"/>
  <c r="V112" i="9"/>
  <c r="U112" i="9"/>
  <c r="T112" i="9"/>
  <c r="S112" i="9"/>
  <c r="R112" i="9"/>
  <c r="Q112" i="9"/>
  <c r="P112" i="9"/>
  <c r="O112" i="9"/>
  <c r="N112" i="9"/>
  <c r="V111" i="9"/>
  <c r="U111" i="9"/>
  <c r="T111" i="9"/>
  <c r="S111" i="9"/>
  <c r="R111" i="9"/>
  <c r="Q111" i="9"/>
  <c r="P111" i="9"/>
  <c r="O111" i="9"/>
  <c r="N111" i="9"/>
  <c r="V110" i="9"/>
  <c r="U110" i="9"/>
  <c r="T110" i="9"/>
  <c r="S110" i="9"/>
  <c r="R110" i="9"/>
  <c r="Q110" i="9"/>
  <c r="P110" i="9"/>
  <c r="O110" i="9"/>
  <c r="N110" i="9"/>
  <c r="V109" i="9"/>
  <c r="U109" i="9"/>
  <c r="T109" i="9"/>
  <c r="S109" i="9"/>
  <c r="R109" i="9"/>
  <c r="Q109" i="9"/>
  <c r="P109" i="9"/>
  <c r="O109" i="9"/>
  <c r="N109" i="9"/>
  <c r="V108" i="9"/>
  <c r="U108" i="9"/>
  <c r="T108" i="9"/>
  <c r="S108" i="9"/>
  <c r="R108" i="9"/>
  <c r="Q108" i="9"/>
  <c r="P108" i="9"/>
  <c r="O108" i="9"/>
  <c r="N108" i="9"/>
  <c r="V107" i="9"/>
  <c r="U107" i="9"/>
  <c r="T107" i="9"/>
  <c r="S107" i="9"/>
  <c r="R107" i="9"/>
  <c r="Q107" i="9"/>
  <c r="P107" i="9"/>
  <c r="O107" i="9"/>
  <c r="N107" i="9"/>
  <c r="V106" i="9"/>
  <c r="U106" i="9"/>
  <c r="T106" i="9"/>
  <c r="S106" i="9"/>
  <c r="R106" i="9"/>
  <c r="Q106" i="9"/>
  <c r="P106" i="9"/>
  <c r="O106" i="9"/>
  <c r="N106" i="9"/>
  <c r="V105" i="9"/>
  <c r="U105" i="9"/>
  <c r="T105" i="9"/>
  <c r="S105" i="9"/>
  <c r="R105" i="9"/>
  <c r="Q105" i="9"/>
  <c r="P105" i="9"/>
  <c r="O105" i="9"/>
  <c r="N105" i="9"/>
  <c r="V104" i="9"/>
  <c r="U104" i="9"/>
  <c r="T104" i="9"/>
  <c r="S104" i="9"/>
  <c r="R104" i="9"/>
  <c r="Q104" i="9"/>
  <c r="P104" i="9"/>
  <c r="O104" i="9"/>
  <c r="N104" i="9"/>
  <c r="V103" i="9"/>
  <c r="U103" i="9"/>
  <c r="T103" i="9"/>
  <c r="S103" i="9"/>
  <c r="R103" i="9"/>
  <c r="Q103" i="9"/>
  <c r="P103" i="9"/>
  <c r="O103" i="9"/>
  <c r="N103" i="9"/>
  <c r="V92" i="9"/>
  <c r="U92" i="9"/>
  <c r="T92" i="9"/>
  <c r="S92" i="9"/>
  <c r="R92" i="9"/>
  <c r="Q92" i="9"/>
  <c r="P92" i="9"/>
  <c r="O92" i="9"/>
  <c r="N92" i="9"/>
  <c r="V91" i="9"/>
  <c r="U91" i="9"/>
  <c r="T91" i="9"/>
  <c r="S91" i="9"/>
  <c r="R91" i="9"/>
  <c r="Q91" i="9"/>
  <c r="P91" i="9"/>
  <c r="O91" i="9"/>
  <c r="N91" i="9"/>
  <c r="V90" i="9"/>
  <c r="U90" i="9"/>
  <c r="T90" i="9"/>
  <c r="S90" i="9"/>
  <c r="R90" i="9"/>
  <c r="Q90" i="9"/>
  <c r="P90" i="9"/>
  <c r="O90" i="9"/>
  <c r="N90" i="9"/>
  <c r="V89" i="9"/>
  <c r="U89" i="9"/>
  <c r="T89" i="9"/>
  <c r="S89" i="9"/>
  <c r="R89" i="9"/>
  <c r="Q89" i="9"/>
  <c r="P89" i="9"/>
  <c r="O89" i="9"/>
  <c r="N89" i="9"/>
  <c r="V88" i="9"/>
  <c r="U88" i="9"/>
  <c r="T88" i="9"/>
  <c r="S88" i="9"/>
  <c r="R88" i="9"/>
  <c r="Q88" i="9"/>
  <c r="P88" i="9"/>
  <c r="O88" i="9"/>
  <c r="N88" i="9"/>
  <c r="V87" i="9"/>
  <c r="U87" i="9"/>
  <c r="T87" i="9"/>
  <c r="S87" i="9"/>
  <c r="R87" i="9"/>
  <c r="Q87" i="9"/>
  <c r="P87" i="9"/>
  <c r="O87" i="9"/>
  <c r="N87" i="9"/>
  <c r="V86" i="9"/>
  <c r="U86" i="9"/>
  <c r="T86" i="9"/>
  <c r="S86" i="9"/>
  <c r="R86" i="9"/>
  <c r="Q86" i="9"/>
  <c r="P86" i="9"/>
  <c r="O86" i="9"/>
  <c r="N86" i="9"/>
  <c r="V85" i="9"/>
  <c r="U85" i="9"/>
  <c r="T85" i="9"/>
  <c r="S85" i="9"/>
  <c r="R85" i="9"/>
  <c r="Q85" i="9"/>
  <c r="P85" i="9"/>
  <c r="O85" i="9"/>
  <c r="N85" i="9"/>
  <c r="V84" i="9"/>
  <c r="U84" i="9"/>
  <c r="T84" i="9"/>
  <c r="S84" i="9"/>
  <c r="R84" i="9"/>
  <c r="Q84" i="9"/>
  <c r="P84" i="9"/>
  <c r="O84" i="9"/>
  <c r="V83" i="9"/>
  <c r="U83" i="9"/>
  <c r="T83" i="9"/>
  <c r="S83" i="9"/>
  <c r="R83" i="9"/>
  <c r="Q83" i="9"/>
  <c r="P83" i="9"/>
  <c r="O83" i="9"/>
  <c r="N83" i="9"/>
  <c r="V82" i="9"/>
  <c r="U82" i="9"/>
  <c r="T82" i="9"/>
  <c r="S82" i="9"/>
  <c r="R82" i="9"/>
  <c r="Q82" i="9"/>
  <c r="P82" i="9"/>
  <c r="O82" i="9"/>
  <c r="N82" i="9"/>
  <c r="V81" i="9"/>
  <c r="U81" i="9"/>
  <c r="T81" i="9"/>
  <c r="S81" i="9"/>
  <c r="R81" i="9"/>
  <c r="Q81" i="9"/>
  <c r="P81" i="9"/>
  <c r="O81" i="9"/>
  <c r="N81" i="9"/>
  <c r="V80" i="9"/>
  <c r="U80" i="9"/>
  <c r="T80" i="9"/>
  <c r="S80" i="9"/>
  <c r="R80" i="9"/>
  <c r="Q80" i="9"/>
  <c r="P80" i="9"/>
  <c r="O80" i="9"/>
  <c r="N80" i="9"/>
  <c r="V79" i="9"/>
  <c r="U79" i="9"/>
  <c r="T79" i="9"/>
  <c r="S79" i="9"/>
  <c r="R79" i="9"/>
  <c r="Q79" i="9"/>
  <c r="P79" i="9"/>
  <c r="O79" i="9"/>
  <c r="N79" i="9"/>
  <c r="V68" i="9"/>
  <c r="U68" i="9"/>
  <c r="T68" i="9"/>
  <c r="S68" i="9"/>
  <c r="R68" i="9"/>
  <c r="Q68" i="9"/>
  <c r="P68" i="9"/>
  <c r="O68" i="9"/>
  <c r="N68" i="9"/>
  <c r="V67" i="9"/>
  <c r="U67" i="9"/>
  <c r="T67" i="9"/>
  <c r="S67" i="9"/>
  <c r="R67" i="9"/>
  <c r="Q67" i="9"/>
  <c r="P67" i="9"/>
  <c r="O67" i="9"/>
  <c r="N67" i="9"/>
  <c r="V66" i="9"/>
  <c r="U66" i="9"/>
  <c r="T66" i="9"/>
  <c r="S66" i="9"/>
  <c r="R66" i="9"/>
  <c r="Q66" i="9"/>
  <c r="P66" i="9"/>
  <c r="O66" i="9"/>
  <c r="N66" i="9"/>
  <c r="V65" i="9"/>
  <c r="U65" i="9"/>
  <c r="T65" i="9"/>
  <c r="S65" i="9"/>
  <c r="R65" i="9"/>
  <c r="Q65" i="9"/>
  <c r="P65" i="9"/>
  <c r="O65" i="9"/>
  <c r="N65" i="9"/>
  <c r="V64" i="9"/>
  <c r="U64" i="9"/>
  <c r="T64" i="9"/>
  <c r="S64" i="9"/>
  <c r="R64" i="9"/>
  <c r="Q64" i="9"/>
  <c r="P64" i="9"/>
  <c r="O64" i="9"/>
  <c r="N64" i="9"/>
  <c r="V63" i="9"/>
  <c r="U63" i="9"/>
  <c r="T63" i="9"/>
  <c r="S63" i="9"/>
  <c r="R63" i="9"/>
  <c r="Q63" i="9"/>
  <c r="P63" i="9"/>
  <c r="O63" i="9"/>
  <c r="N63" i="9"/>
  <c r="V62" i="9"/>
  <c r="U62" i="9"/>
  <c r="T62" i="9"/>
  <c r="S62" i="9"/>
  <c r="R62" i="9"/>
  <c r="Q62" i="9"/>
  <c r="P62" i="9"/>
  <c r="O62" i="9"/>
  <c r="N62" i="9"/>
  <c r="V61" i="9"/>
  <c r="U61" i="9"/>
  <c r="T61" i="9"/>
  <c r="S61" i="9"/>
  <c r="R61" i="9"/>
  <c r="Q61" i="9"/>
  <c r="P61" i="9"/>
  <c r="O61" i="9"/>
  <c r="N61" i="9"/>
  <c r="V60" i="9"/>
  <c r="U60" i="9"/>
  <c r="T60" i="9"/>
  <c r="S60" i="9"/>
  <c r="R60" i="9"/>
  <c r="Q60" i="9"/>
  <c r="P60" i="9"/>
  <c r="O60" i="9"/>
  <c r="N60" i="9"/>
  <c r="V59" i="9"/>
  <c r="U59" i="9"/>
  <c r="T59" i="9"/>
  <c r="S59" i="9"/>
  <c r="R59" i="9"/>
  <c r="Q59" i="9"/>
  <c r="P59" i="9"/>
  <c r="O59" i="9"/>
  <c r="N59" i="9"/>
  <c r="V58" i="9"/>
  <c r="U58" i="9"/>
  <c r="T58" i="9"/>
  <c r="S58" i="9"/>
  <c r="R58" i="9"/>
  <c r="Q58" i="9"/>
  <c r="P58" i="9"/>
  <c r="O58" i="9"/>
  <c r="N58" i="9"/>
  <c r="V57" i="9"/>
  <c r="U57" i="9"/>
  <c r="T57" i="9"/>
  <c r="S57" i="9"/>
  <c r="R57" i="9"/>
  <c r="Q57" i="9"/>
  <c r="P57" i="9"/>
  <c r="O57" i="9"/>
  <c r="N57" i="9"/>
  <c r="V56" i="9"/>
  <c r="U56" i="9"/>
  <c r="T56" i="9"/>
  <c r="S56" i="9"/>
  <c r="R56" i="9"/>
  <c r="Q56" i="9"/>
  <c r="P56" i="9"/>
  <c r="O56" i="9"/>
  <c r="N56" i="9"/>
  <c r="V55" i="9"/>
  <c r="U55" i="9"/>
  <c r="T55" i="9"/>
  <c r="S55" i="9"/>
  <c r="R55" i="9"/>
  <c r="Q55" i="9"/>
  <c r="P55" i="9"/>
  <c r="O55" i="9"/>
  <c r="N55" i="9"/>
  <c r="N84" i="9"/>
  <c r="V44" i="9"/>
  <c r="U44" i="9"/>
  <c r="T44" i="9"/>
  <c r="S44" i="9"/>
  <c r="R44" i="9"/>
  <c r="Q44" i="9"/>
  <c r="P44" i="9"/>
  <c r="O44" i="9"/>
  <c r="N44" i="9"/>
  <c r="V43" i="9"/>
  <c r="U43" i="9"/>
  <c r="T43" i="9"/>
  <c r="S43" i="9"/>
  <c r="R43" i="9"/>
  <c r="Q43" i="9"/>
  <c r="P43" i="9"/>
  <c r="O43" i="9"/>
  <c r="N43" i="9"/>
  <c r="V42" i="9"/>
  <c r="U42" i="9"/>
  <c r="T42" i="9"/>
  <c r="S42" i="9"/>
  <c r="R42" i="9"/>
  <c r="Q42" i="9"/>
  <c r="P42" i="9"/>
  <c r="O42" i="9"/>
  <c r="N42" i="9"/>
  <c r="N41" i="9"/>
  <c r="O41" i="9"/>
  <c r="P41" i="9"/>
  <c r="Q41" i="9"/>
  <c r="R41" i="9"/>
  <c r="S41" i="9"/>
  <c r="T41" i="9"/>
  <c r="U41" i="9"/>
  <c r="V41" i="9"/>
  <c r="V40" i="9"/>
  <c r="U40" i="9"/>
  <c r="T40" i="9"/>
  <c r="S40" i="9"/>
  <c r="R40" i="9"/>
  <c r="Q40" i="9"/>
  <c r="P40" i="9"/>
  <c r="O40" i="9"/>
  <c r="N40" i="9"/>
  <c r="N39" i="9"/>
  <c r="O39" i="9"/>
  <c r="P39" i="9"/>
  <c r="Q39" i="9"/>
  <c r="R39" i="9"/>
  <c r="V39" i="9"/>
  <c r="U39" i="9"/>
  <c r="T39" i="9"/>
  <c r="S39" i="9"/>
  <c r="V38" i="9"/>
  <c r="U38" i="9"/>
  <c r="T38" i="9"/>
  <c r="S38" i="9"/>
  <c r="R38" i="9"/>
  <c r="Q38" i="9"/>
  <c r="P38" i="9"/>
  <c r="O38" i="9"/>
  <c r="V37" i="9"/>
  <c r="U37" i="9"/>
  <c r="T37" i="9"/>
  <c r="S37" i="9"/>
  <c r="R37" i="9"/>
  <c r="Q37" i="9"/>
  <c r="P37" i="9"/>
  <c r="O37" i="9"/>
  <c r="V36" i="9"/>
  <c r="U36" i="9"/>
  <c r="T36" i="9"/>
  <c r="S36" i="9"/>
  <c r="R36" i="9"/>
  <c r="Q36" i="9"/>
  <c r="P36" i="9"/>
  <c r="O36" i="9"/>
  <c r="V35" i="9"/>
  <c r="U35" i="9"/>
  <c r="T35" i="9"/>
  <c r="S35" i="9"/>
  <c r="R35" i="9"/>
  <c r="Q35" i="9"/>
  <c r="P35" i="9"/>
  <c r="O35" i="9"/>
  <c r="V34" i="9"/>
  <c r="U34" i="9"/>
  <c r="T34" i="9"/>
  <c r="S34" i="9"/>
  <c r="R34" i="9"/>
  <c r="Q34" i="9"/>
  <c r="P34" i="9"/>
  <c r="O34" i="9"/>
  <c r="V33" i="9"/>
  <c r="U33" i="9"/>
  <c r="T33" i="9"/>
  <c r="S33" i="9"/>
  <c r="R33" i="9"/>
  <c r="Q33" i="9"/>
  <c r="P33" i="9"/>
  <c r="O33" i="9"/>
  <c r="V32" i="9"/>
  <c r="U32" i="9"/>
  <c r="T32" i="9"/>
  <c r="S32" i="9"/>
  <c r="R32" i="9"/>
  <c r="Q32" i="9"/>
  <c r="P32" i="9"/>
  <c r="O32" i="9"/>
  <c r="V31" i="9"/>
  <c r="U31" i="9"/>
  <c r="T31" i="9"/>
  <c r="S31" i="9"/>
  <c r="O31" i="9"/>
  <c r="P31" i="9"/>
  <c r="Q31" i="9"/>
  <c r="R31" i="9"/>
  <c r="N33" i="9"/>
  <c r="N34" i="9"/>
  <c r="N35" i="9"/>
  <c r="N36" i="9"/>
  <c r="N37" i="9"/>
  <c r="N38" i="9"/>
  <c r="N32" i="9"/>
  <c r="N31" i="9"/>
  <c r="T124" i="9" l="1"/>
  <c r="P124" i="9"/>
  <c r="U124" i="9"/>
  <c r="Q124" i="9"/>
  <c r="O124" i="9"/>
  <c r="V124" i="9"/>
  <c r="N124" i="9"/>
  <c r="R124" i="9"/>
  <c r="S124" i="9"/>
  <c r="W92" i="9"/>
  <c r="N128" i="9" s="1"/>
  <c r="Q93" i="9"/>
  <c r="Q126" i="9" s="1"/>
  <c r="P117" i="9"/>
  <c r="P126" i="9" s="1"/>
  <c r="M132" i="9" l="1"/>
  <c r="C5" i="9"/>
  <c r="X58" i="9"/>
  <c r="L20" i="7" l="1"/>
  <c r="L22" i="7" l="1"/>
  <c r="L21" i="7"/>
  <c r="L19" i="7"/>
  <c r="M108" i="7"/>
  <c r="M109" i="7" s="1"/>
  <c r="M87" i="7"/>
  <c r="M88" i="7" s="1"/>
  <c r="L23" i="7" l="1"/>
  <c r="M58" i="7" l="1"/>
  <c r="M57" i="7"/>
  <c r="M56" i="7"/>
  <c r="M55" i="7"/>
  <c r="M64" i="7"/>
  <c r="M63" i="7"/>
  <c r="M65" i="7"/>
  <c r="M54" i="7"/>
  <c r="L46" i="7"/>
  <c r="C30" i="5" l="1"/>
  <c r="E31" i="5" s="1"/>
  <c r="M66" i="7"/>
  <c r="M67" i="7" l="1"/>
  <c r="M112" i="7" s="1"/>
  <c r="M113" i="7" s="1"/>
  <c r="C32" i="5" s="1"/>
  <c r="E30" i="5"/>
  <c r="F32" i="5" s="1"/>
  <c r="E32" i="5"/>
  <c r="F28" i="5" l="1"/>
</calcChain>
</file>

<file path=xl/sharedStrings.xml><?xml version="1.0" encoding="utf-8"?>
<sst xmlns="http://schemas.openxmlformats.org/spreadsheetml/2006/main" count="267" uniqueCount="161">
  <si>
    <t xml:space="preserve"> </t>
  </si>
  <si>
    <t>●</t>
  </si>
  <si>
    <t>参加時間</t>
    <rPh sb="0" eb="2">
      <t>サンカ</t>
    </rPh>
    <rPh sb="2" eb="4">
      <t>ジカン</t>
    </rPh>
    <phoneticPr fontId="20"/>
  </si>
  <si>
    <t>コア・コンピテンシー #</t>
    <phoneticPr fontId="20"/>
  </si>
  <si>
    <t>2. 情報の変換</t>
    <rPh sb="3" eb="5">
      <t>ジョウホウ</t>
    </rPh>
    <rPh sb="6" eb="8">
      <t>ヘンカン</t>
    </rPh>
    <phoneticPr fontId="20"/>
  </si>
  <si>
    <t>4. 機能分析</t>
    <rPh sb="3" eb="5">
      <t>キノウ</t>
    </rPh>
    <rPh sb="5" eb="7">
      <t>ブンセキ</t>
    </rPh>
    <phoneticPr fontId="20"/>
  </si>
  <si>
    <t>指導した割合</t>
    <rPh sb="0" eb="2">
      <t>シドウ</t>
    </rPh>
    <rPh sb="4" eb="6">
      <t>ワリアイ</t>
    </rPh>
    <phoneticPr fontId="20"/>
  </si>
  <si>
    <t>ＣＶＳ再認定申請書</t>
    <rPh sb="3" eb="6">
      <t>サイニンテイ</t>
    </rPh>
    <rPh sb="6" eb="9">
      <t>シンセイショ</t>
    </rPh>
    <phoneticPr fontId="20"/>
  </si>
  <si>
    <t>申請者情報</t>
    <rPh sb="0" eb="3">
      <t>シンセイシャ</t>
    </rPh>
    <rPh sb="3" eb="5">
      <t>ジョウホウ</t>
    </rPh>
    <phoneticPr fontId="20"/>
  </si>
  <si>
    <t>開始日</t>
    <rPh sb="0" eb="3">
      <t>カイシビ</t>
    </rPh>
    <phoneticPr fontId="20"/>
  </si>
  <si>
    <t>終了日</t>
    <rPh sb="0" eb="3">
      <t>シュウリョウビ</t>
    </rPh>
    <phoneticPr fontId="20"/>
  </si>
  <si>
    <t>継続学習</t>
    <rPh sb="0" eb="2">
      <t>ケイゾク</t>
    </rPh>
    <rPh sb="2" eb="4">
      <t>ガクシュウ</t>
    </rPh>
    <phoneticPr fontId="20"/>
  </si>
  <si>
    <t>ＶＥ普及・協力活動
及びＶＥ推進活動</t>
    <rPh sb="2" eb="4">
      <t>フキュウ</t>
    </rPh>
    <rPh sb="5" eb="7">
      <t>キョウリョク</t>
    </rPh>
    <rPh sb="7" eb="9">
      <t>カツドウ</t>
    </rPh>
    <rPh sb="10" eb="11">
      <t>オヨ</t>
    </rPh>
    <rPh sb="14" eb="18">
      <t>スイシンカツドウ</t>
    </rPh>
    <phoneticPr fontId="20"/>
  </si>
  <si>
    <t>申請者の得点</t>
    <rPh sb="0" eb="3">
      <t>シンセイシャ</t>
    </rPh>
    <rPh sb="4" eb="6">
      <t>トクテン</t>
    </rPh>
    <phoneticPr fontId="20"/>
  </si>
  <si>
    <t>再認定の要件を満たしているか否かについて</t>
    <rPh sb="0" eb="3">
      <t>サイニンテイ</t>
    </rPh>
    <rPh sb="4" eb="6">
      <t>ヨウケン</t>
    </rPh>
    <rPh sb="7" eb="8">
      <t>ミ</t>
    </rPh>
    <rPh sb="14" eb="15">
      <t>イナ</t>
    </rPh>
    <phoneticPr fontId="20"/>
  </si>
  <si>
    <t>初度登録日</t>
    <rPh sb="0" eb="2">
      <t>ショド</t>
    </rPh>
    <rPh sb="2" eb="5">
      <t>トウロクビ</t>
    </rPh>
    <phoneticPr fontId="20"/>
  </si>
  <si>
    <t>ＦＡＸ</t>
    <phoneticPr fontId="20"/>
  </si>
  <si>
    <t>_______________________________________________________________________</t>
    <phoneticPr fontId="20"/>
  </si>
  <si>
    <t>氏　名</t>
    <rPh sb="0" eb="1">
      <t>シ</t>
    </rPh>
    <rPh sb="2" eb="3">
      <t>ナ</t>
    </rPh>
    <phoneticPr fontId="20"/>
  </si>
  <si>
    <t>28点以上必要。</t>
    <rPh sb="2" eb="3">
      <t>テン</t>
    </rPh>
    <rPh sb="3" eb="5">
      <t>イジョウ</t>
    </rPh>
    <rPh sb="5" eb="7">
      <t>ヒツヨウ</t>
    </rPh>
    <phoneticPr fontId="20"/>
  </si>
  <si>
    <t>研究会、大会・セミナー、講座は、対象期間中に開催されたものであることが必要。</t>
    <rPh sb="0" eb="3">
      <t>ケンキュウカイ</t>
    </rPh>
    <rPh sb="4" eb="6">
      <t>タイカイ</t>
    </rPh>
    <rPh sb="12" eb="14">
      <t>コウザ</t>
    </rPh>
    <rPh sb="16" eb="18">
      <t>タイショウ</t>
    </rPh>
    <rPh sb="20" eb="21">
      <t>ナカ</t>
    </rPh>
    <rPh sb="22" eb="24">
      <t>カイサイ</t>
    </rPh>
    <phoneticPr fontId="20"/>
  </si>
  <si>
    <t>大学の学位、国家資格、ＶＥ推進活動は不可。</t>
    <rPh sb="6" eb="8">
      <t>コッカ</t>
    </rPh>
    <rPh sb="8" eb="10">
      <t>シカク</t>
    </rPh>
    <rPh sb="13" eb="15">
      <t>スイシン</t>
    </rPh>
    <rPh sb="15" eb="17">
      <t>カツドウ</t>
    </rPh>
    <rPh sb="18" eb="20">
      <t>フカ</t>
    </rPh>
    <phoneticPr fontId="20"/>
  </si>
  <si>
    <t>「コアコンピテンシー #」の欄には、該当するコア・コンピテンシーを表す数字のみを入力する。例えば、研究会、大会・セミナー、講座の教育目的が「機能分析」の場合は、数字 "4" のみを入力。</t>
    <rPh sb="14" eb="15">
      <t>ラン</t>
    </rPh>
    <rPh sb="45" eb="46">
      <t>タト</t>
    </rPh>
    <rPh sb="64" eb="66">
      <t>キョウイク</t>
    </rPh>
    <rPh sb="66" eb="68">
      <t>モクテキ</t>
    </rPh>
    <rPh sb="70" eb="72">
      <t>キノウ</t>
    </rPh>
    <rPh sb="72" eb="74">
      <t>ブンセキ</t>
    </rPh>
    <phoneticPr fontId="20"/>
  </si>
  <si>
    <t>1. ＶＥ</t>
    <phoneticPr fontId="20"/>
  </si>
  <si>
    <t>3. ファシリテーション</t>
    <phoneticPr fontId="20"/>
  </si>
  <si>
    <t>6. プレＶＥ段階</t>
    <rPh sb="7" eb="9">
      <t>ダンカイ</t>
    </rPh>
    <phoneticPr fontId="20"/>
  </si>
  <si>
    <t>7. ＶＥワークショップ段階</t>
    <rPh sb="12" eb="14">
      <t>ダンカイ</t>
    </rPh>
    <phoneticPr fontId="20"/>
  </si>
  <si>
    <t>8. ポストＶＥ段階</t>
    <rPh sb="8" eb="10">
      <t>ダンカイ</t>
    </rPh>
    <phoneticPr fontId="20"/>
  </si>
  <si>
    <t>9. ＶＥ管理</t>
    <rPh sb="5" eb="7">
      <t>カンリ</t>
    </rPh>
    <phoneticPr fontId="20"/>
  </si>
  <si>
    <t>4. 機能分析</t>
    <rPh sb="3" eb="7">
      <t>キノウブンセキ</t>
    </rPh>
    <phoneticPr fontId="20"/>
  </si>
  <si>
    <t xml:space="preserve">参加1回につき1点。   </t>
    <rPh sb="0" eb="2">
      <t>サンカ</t>
    </rPh>
    <rPh sb="3" eb="4">
      <t>カイ</t>
    </rPh>
    <rPh sb="8" eb="9">
      <t>テン</t>
    </rPh>
    <phoneticPr fontId="20"/>
  </si>
  <si>
    <t>大会・セミナーの名称</t>
    <rPh sb="0" eb="2">
      <t>タイカイ</t>
    </rPh>
    <rPh sb="8" eb="10">
      <t>メイショウ</t>
    </rPh>
    <phoneticPr fontId="20"/>
  </si>
  <si>
    <t xml:space="preserve">受講1回につき1点。      </t>
    <rPh sb="0" eb="2">
      <t>ジュコウ</t>
    </rPh>
    <rPh sb="3" eb="4">
      <t>カイ</t>
    </rPh>
    <rPh sb="8" eb="9">
      <t>テン</t>
    </rPh>
    <phoneticPr fontId="20"/>
  </si>
  <si>
    <t xml:space="preserve">受講1回につき1点。     </t>
    <rPh sb="0" eb="2">
      <t>ジュコウ</t>
    </rPh>
    <rPh sb="3" eb="4">
      <t>カイ</t>
    </rPh>
    <rPh sb="8" eb="9">
      <t>テン</t>
    </rPh>
    <phoneticPr fontId="20"/>
  </si>
  <si>
    <t>講座名</t>
    <rPh sb="0" eb="2">
      <t>コウザ</t>
    </rPh>
    <rPh sb="2" eb="3">
      <t>メイ</t>
    </rPh>
    <phoneticPr fontId="20"/>
  </si>
  <si>
    <t>　⑴ チーム・ダイナミクス（集団力学）を管理する　　　⑸ 情報を導き出す</t>
    <phoneticPr fontId="20"/>
  </si>
  <si>
    <t>　⑵ チームを動機づける　　　　　　　　　　　　　　　⑹ ファシリテーションのコア・プラクティスを思い出す</t>
    <phoneticPr fontId="20"/>
  </si>
  <si>
    <t>　⑶ コミュニケーション・スキルを表現する　　　　　　⑺ チームに目的達成に焦点を当て続けさせる</t>
    <phoneticPr fontId="20"/>
  </si>
  <si>
    <t>　⑷ タイム・マネジメント・スキルを発揮する　　　　　⑻ チームを合意形成に導く</t>
    <phoneticPr fontId="20"/>
  </si>
  <si>
    <t xml:space="preserve">参加時間10時間につき1点。      </t>
    <rPh sb="0" eb="2">
      <t>サンカ</t>
    </rPh>
    <rPh sb="2" eb="4">
      <t>ジカン</t>
    </rPh>
    <rPh sb="12" eb="13">
      <t>テン</t>
    </rPh>
    <phoneticPr fontId="20"/>
  </si>
  <si>
    <t>研究会又は勉強会等の名称</t>
    <rPh sb="0" eb="3">
      <t>ケンキュウカイ</t>
    </rPh>
    <rPh sb="3" eb="4">
      <t>マタ</t>
    </rPh>
    <rPh sb="5" eb="7">
      <t>ベンキョウ</t>
    </rPh>
    <rPh sb="7" eb="8">
      <t>カイ</t>
    </rPh>
    <rPh sb="8" eb="9">
      <t>トウ</t>
    </rPh>
    <rPh sb="10" eb="12">
      <t>メイショウ</t>
    </rPh>
    <phoneticPr fontId="20"/>
  </si>
  <si>
    <t>得　点</t>
    <rPh sb="0" eb="1">
      <t>エ</t>
    </rPh>
    <rPh sb="2" eb="3">
      <t>テン</t>
    </rPh>
    <phoneticPr fontId="20"/>
  </si>
  <si>
    <t>ファシリテーション講座と機能分析講座の受講により必要な得点</t>
    <rPh sb="9" eb="11">
      <t>コウザ</t>
    </rPh>
    <rPh sb="12" eb="16">
      <t>キノウブンセキ</t>
    </rPh>
    <rPh sb="16" eb="18">
      <t>コウザ</t>
    </rPh>
    <rPh sb="19" eb="21">
      <t>ジュコウ</t>
    </rPh>
    <rPh sb="24" eb="25">
      <t>ヨウ</t>
    </rPh>
    <rPh sb="26" eb="28">
      <t>トクテン</t>
    </rPh>
    <phoneticPr fontId="20"/>
  </si>
  <si>
    <t xml:space="preserve">③の講座・研修会受講による得点の上限												</t>
    <rPh sb="2" eb="4">
      <t>コウザ</t>
    </rPh>
    <rPh sb="5" eb="8">
      <t>ケンシュウカイ</t>
    </rPh>
    <rPh sb="8" eb="10">
      <t>ジュコウ</t>
    </rPh>
    <rPh sb="13" eb="15">
      <t>トクテン</t>
    </rPh>
    <rPh sb="16" eb="18">
      <t>ジョウゲン</t>
    </rPh>
    <phoneticPr fontId="20"/>
  </si>
  <si>
    <t>①②④の合計点</t>
    <rPh sb="4" eb="5">
      <t>ゴウ</t>
    </rPh>
    <rPh sb="5" eb="6">
      <t>ケイ</t>
    </rPh>
    <rPh sb="6" eb="7">
      <t>テン</t>
    </rPh>
    <phoneticPr fontId="20"/>
  </si>
  <si>
    <t>③で申請できる得点</t>
    <rPh sb="2" eb="4">
      <t>シンセイ</t>
    </rPh>
    <rPh sb="7" eb="9">
      <t>トクテン</t>
    </rPh>
    <phoneticPr fontId="20"/>
  </si>
  <si>
    <t>〒</t>
    <phoneticPr fontId="20"/>
  </si>
  <si>
    <t>　 住　所　　      　  （漢　　字）</t>
    <rPh sb="2" eb="3">
      <t>ジュウ</t>
    </rPh>
    <rPh sb="4" eb="5">
      <t>ショ</t>
    </rPh>
    <phoneticPr fontId="20"/>
  </si>
  <si>
    <t>【 自　宅 】　       　（ローマ字）</t>
    <phoneticPr fontId="20"/>
  </si>
  <si>
    <t xml:space="preserve"> 　生年月日</t>
    <rPh sb="2" eb="6">
      <t>セイネンガッピ</t>
    </rPh>
    <phoneticPr fontId="20"/>
  </si>
  <si>
    <t>　　　　　　　　（漢　　字）</t>
    <phoneticPr fontId="20"/>
  </si>
  <si>
    <t xml:space="preserve">　 氏名　　　     　　（ローマ字）　 </t>
    <phoneticPr fontId="20"/>
  </si>
  <si>
    <t>　 今回の対象期間</t>
    <rPh sb="2" eb="4">
      <t>コンカイ</t>
    </rPh>
    <rPh sb="5" eb="7">
      <t>タイショウ</t>
    </rPh>
    <rPh sb="7" eb="9">
      <t>キカン</t>
    </rPh>
    <phoneticPr fontId="20"/>
  </si>
  <si>
    <t>　 登録番号</t>
    <rPh sb="2" eb="4">
      <t>トウロク</t>
    </rPh>
    <rPh sb="4" eb="6">
      <t>バンゴウ</t>
    </rPh>
    <phoneticPr fontId="20"/>
  </si>
  <si>
    <t>　 電話番号</t>
    <rPh sb="2" eb="4">
      <t>デンワ</t>
    </rPh>
    <rPh sb="4" eb="6">
      <t>バンゴウ</t>
    </rPh>
    <phoneticPr fontId="20"/>
  </si>
  <si>
    <t xml:space="preserve"> 　Emailアドレス</t>
    <phoneticPr fontId="20"/>
  </si>
  <si>
    <t>　 所属・役職名　    （英　　文）</t>
    <phoneticPr fontId="20"/>
  </si>
  <si>
    <t xml:space="preserve">   　　　　　　　　  （和　　文）</t>
    <phoneticPr fontId="20"/>
  </si>
  <si>
    <t>　 申請者署名</t>
    <rPh sb="2" eb="5">
      <t>シンセイシャ</t>
    </rPh>
    <rPh sb="5" eb="7">
      <t>ショメイ</t>
    </rPh>
    <phoneticPr fontId="20"/>
  </si>
  <si>
    <t>　 提出日</t>
    <rPh sb="2" eb="5">
      <t>テイシュツビ</t>
    </rPh>
    <phoneticPr fontId="20"/>
  </si>
  <si>
    <r>
      <t xml:space="preserve">　 法人名　  　　 　 </t>
    </r>
    <r>
      <rPr>
        <sz val="2"/>
        <color theme="1"/>
        <rFont val="Yu Gothic"/>
        <family val="3"/>
        <charset val="128"/>
        <scheme val="minor"/>
      </rPr>
      <t xml:space="preserve"> </t>
    </r>
    <r>
      <rPr>
        <sz val="11"/>
        <color theme="1"/>
        <rFont val="Yu Gothic"/>
        <family val="3"/>
        <charset val="128"/>
        <scheme val="minor"/>
      </rPr>
      <t>（和　　文）</t>
    </r>
    <rPh sb="2" eb="4">
      <t>ホウジン</t>
    </rPh>
    <rPh sb="4" eb="5">
      <t>ナ</t>
    </rPh>
    <phoneticPr fontId="20"/>
  </si>
  <si>
    <r>
      <t>【 勤務先 】　　　</t>
    </r>
    <r>
      <rPr>
        <sz val="10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3"/>
        <charset val="128"/>
        <scheme val="minor"/>
      </rPr>
      <t>（英　　文）</t>
    </r>
    <phoneticPr fontId="20"/>
  </si>
  <si>
    <r>
      <t xml:space="preserve"> 　所在地　　　　</t>
    </r>
    <r>
      <rPr>
        <sz val="12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2"/>
        <scheme val="minor"/>
      </rPr>
      <t>（ローマ字）</t>
    </r>
    <phoneticPr fontId="20"/>
  </si>
  <si>
    <r>
      <t>　　　　　　　　</t>
    </r>
    <r>
      <rPr>
        <sz val="12"/>
        <color theme="1"/>
        <rFont val="Yu Gothic"/>
        <family val="3"/>
        <charset val="128"/>
        <scheme val="minor"/>
      </rPr>
      <t>　</t>
    </r>
    <r>
      <rPr>
        <sz val="11"/>
        <color theme="1"/>
        <rFont val="Yu Gothic"/>
        <family val="2"/>
        <scheme val="minor"/>
      </rPr>
      <t xml:space="preserve"> （漢　　字）</t>
    </r>
    <phoneticPr fontId="20"/>
  </si>
  <si>
    <t>最低限必要な得点はなし。</t>
    <rPh sb="0" eb="3">
      <t>サイテイゲン</t>
    </rPh>
    <rPh sb="3" eb="5">
      <t>ヒツヨウ</t>
    </rPh>
    <rPh sb="6" eb="8">
      <t>トクテン</t>
    </rPh>
    <phoneticPr fontId="20"/>
  </si>
  <si>
    <t>12点以下であることが必要。</t>
    <rPh sb="2" eb="3">
      <t>テン</t>
    </rPh>
    <rPh sb="3" eb="5">
      <t>イカ</t>
    </rPh>
    <rPh sb="11" eb="13">
      <t>ヒツヨウ</t>
    </rPh>
    <phoneticPr fontId="20"/>
  </si>
  <si>
    <t>a. ＶＥに関する非営利法人の会員</t>
    <rPh sb="15" eb="17">
      <t>カイイン</t>
    </rPh>
    <phoneticPr fontId="20"/>
  </si>
  <si>
    <t>1点／1年</t>
    <rPh sb="1" eb="2">
      <t>テン</t>
    </rPh>
    <rPh sb="4" eb="5">
      <t>ネン</t>
    </rPh>
    <phoneticPr fontId="20"/>
  </si>
  <si>
    <t>b. ＶＥに関する非営利法人の社会貢献活動のリーダー又はメンバー</t>
    <phoneticPr fontId="20"/>
  </si>
  <si>
    <t>1点／5時間</t>
    <rPh sb="1" eb="2">
      <t>テン</t>
    </rPh>
    <rPh sb="4" eb="6">
      <t>ジカン</t>
    </rPh>
    <phoneticPr fontId="20"/>
  </si>
  <si>
    <t>c. ＶＥに関する非営利法人の支部運営委員</t>
    <rPh sb="15" eb="17">
      <t>シブ</t>
    </rPh>
    <rPh sb="17" eb="19">
      <t>ウンエイ</t>
    </rPh>
    <rPh sb="19" eb="21">
      <t>イイン</t>
    </rPh>
    <phoneticPr fontId="20"/>
  </si>
  <si>
    <t>4点／1年</t>
    <rPh sb="1" eb="2">
      <t>テン</t>
    </rPh>
    <rPh sb="4" eb="5">
      <t>ネン</t>
    </rPh>
    <phoneticPr fontId="20"/>
  </si>
  <si>
    <t>d. ＶＥに関する非営利法人の支部長又は副支部長</t>
    <rPh sb="15" eb="18">
      <t>シブチョウ</t>
    </rPh>
    <rPh sb="18" eb="19">
      <t>マタ</t>
    </rPh>
    <rPh sb="20" eb="21">
      <t>フク</t>
    </rPh>
    <rPh sb="21" eb="24">
      <t>シブチョウ</t>
    </rPh>
    <phoneticPr fontId="20"/>
  </si>
  <si>
    <t>8点／1年</t>
    <rPh sb="1" eb="2">
      <t>テン</t>
    </rPh>
    <rPh sb="4" eb="5">
      <t>ネン</t>
    </rPh>
    <phoneticPr fontId="20"/>
  </si>
  <si>
    <t>e. ＶＥに関する非営利法人の委員会委員</t>
    <rPh sb="15" eb="18">
      <t>イインカイ</t>
    </rPh>
    <rPh sb="18" eb="20">
      <t>イイン</t>
    </rPh>
    <phoneticPr fontId="20"/>
  </si>
  <si>
    <t>f. ＶＥに関する非営利法人の委員長又は副委員長</t>
    <rPh sb="15" eb="18">
      <t>イインチョウ</t>
    </rPh>
    <rPh sb="18" eb="19">
      <t>マタ</t>
    </rPh>
    <rPh sb="20" eb="21">
      <t>フク</t>
    </rPh>
    <rPh sb="21" eb="24">
      <t>イインチョウ</t>
    </rPh>
    <phoneticPr fontId="20"/>
  </si>
  <si>
    <t>g. ＶＥに関する非営利法人の役員（理事、監事）</t>
    <rPh sb="15" eb="17">
      <t>ヤクイン</t>
    </rPh>
    <rPh sb="18" eb="20">
      <t>リジ</t>
    </rPh>
    <rPh sb="21" eb="23">
      <t>カンジ</t>
    </rPh>
    <phoneticPr fontId="20"/>
  </si>
  <si>
    <t>10点／1年</t>
    <rPh sb="2" eb="3">
      <t>テン</t>
    </rPh>
    <rPh sb="5" eb="6">
      <t>ネン</t>
    </rPh>
    <phoneticPr fontId="20"/>
  </si>
  <si>
    <t>非営利法人の名称</t>
    <rPh sb="0" eb="3">
      <t>ヒエイリ</t>
    </rPh>
    <rPh sb="3" eb="5">
      <t>ホウジン</t>
    </rPh>
    <rPh sb="6" eb="8">
      <t>メイショウ</t>
    </rPh>
    <phoneticPr fontId="20"/>
  </si>
  <si>
    <t>期　間</t>
    <rPh sb="0" eb="1">
      <t>キ</t>
    </rPh>
    <rPh sb="2" eb="3">
      <t>アイダ</t>
    </rPh>
    <phoneticPr fontId="20"/>
  </si>
  <si>
    <t>開始年</t>
    <rPh sb="0" eb="2">
      <t>カイシ</t>
    </rPh>
    <rPh sb="2" eb="3">
      <t>ネン</t>
    </rPh>
    <phoneticPr fontId="20"/>
  </si>
  <si>
    <t>終了年</t>
    <rPh sb="0" eb="2">
      <t>シュウリョウ</t>
    </rPh>
    <rPh sb="2" eb="3">
      <t>ネン</t>
    </rPh>
    <phoneticPr fontId="20"/>
  </si>
  <si>
    <t>1年当たりの得点</t>
    <rPh sb="1" eb="2">
      <t>ネン</t>
    </rPh>
    <rPh sb="2" eb="3">
      <t>ア</t>
    </rPh>
    <rPh sb="6" eb="8">
      <t>トクテン</t>
    </rPh>
    <phoneticPr fontId="20"/>
  </si>
  <si>
    <t>合計点</t>
    <rPh sb="0" eb="2">
      <t>ゴウケイ</t>
    </rPh>
    <rPh sb="2" eb="3">
      <t>テン</t>
    </rPh>
    <phoneticPr fontId="20"/>
  </si>
  <si>
    <t>①～⑦ ＶＥに関する非営利法人の社会貢献活動への支援</t>
    <phoneticPr fontId="20"/>
  </si>
  <si>
    <t>⑧ ＶＥに関する30分以上の発表・講演等</t>
    <rPh sb="5" eb="6">
      <t>カン</t>
    </rPh>
    <rPh sb="10" eb="11">
      <t>フン</t>
    </rPh>
    <rPh sb="11" eb="13">
      <t>イジョウ</t>
    </rPh>
    <rPh sb="14" eb="16">
      <t>ハッピョウ</t>
    </rPh>
    <rPh sb="17" eb="19">
      <t>コウエン</t>
    </rPh>
    <rPh sb="19" eb="20">
      <t>トウ</t>
    </rPh>
    <phoneticPr fontId="20"/>
  </si>
  <si>
    <t>社内外で行ったプレゼンテーションやスピーチが対象。</t>
    <rPh sb="0" eb="3">
      <t>シャナイガイ</t>
    </rPh>
    <rPh sb="4" eb="5">
      <t>オコナ</t>
    </rPh>
    <rPh sb="22" eb="24">
      <t>タイショウ</t>
    </rPh>
    <phoneticPr fontId="20"/>
  </si>
  <si>
    <t>1回につき1点。</t>
    <rPh sb="1" eb="2">
      <t>カイ</t>
    </rPh>
    <rPh sb="6" eb="7">
      <t>テン</t>
    </rPh>
    <phoneticPr fontId="20"/>
  </si>
  <si>
    <t>発表又は講演等の場所</t>
    <rPh sb="0" eb="2">
      <t>ハッピョウ</t>
    </rPh>
    <rPh sb="2" eb="3">
      <t>マタ</t>
    </rPh>
    <rPh sb="4" eb="6">
      <t>コウエン</t>
    </rPh>
    <rPh sb="6" eb="7">
      <t>トウ</t>
    </rPh>
    <rPh sb="8" eb="10">
      <t>バショ</t>
    </rPh>
    <phoneticPr fontId="20"/>
  </si>
  <si>
    <t>発表又は講演日</t>
    <rPh sb="0" eb="2">
      <t>ハッピョウ</t>
    </rPh>
    <rPh sb="2" eb="3">
      <t>マタ</t>
    </rPh>
    <rPh sb="4" eb="6">
      <t>コウエン</t>
    </rPh>
    <rPh sb="6" eb="7">
      <t>ヒ</t>
    </rPh>
    <phoneticPr fontId="20"/>
  </si>
  <si>
    <t>⑨ ＶＥに関する教育</t>
    <rPh sb="5" eb="6">
      <t>カン</t>
    </rPh>
    <rPh sb="8" eb="10">
      <t>キョウイク</t>
    </rPh>
    <phoneticPr fontId="20"/>
  </si>
  <si>
    <t xml:space="preserve"> バリュー・メソドロジー・ファンダメンタルズ（以下「ＶＭＦ」という）1及び2は不可。</t>
    <rPh sb="23" eb="25">
      <t>イカ</t>
    </rPh>
    <rPh sb="35" eb="36">
      <t>オヨ</t>
    </rPh>
    <rPh sb="39" eb="41">
      <t>フカ</t>
    </rPh>
    <phoneticPr fontId="20"/>
  </si>
  <si>
    <t>1年につき2点まで、対象期間内で４点まで申請可。</t>
    <rPh sb="1" eb="2">
      <t>ネン</t>
    </rPh>
    <rPh sb="6" eb="7">
      <t>テン</t>
    </rPh>
    <rPh sb="10" eb="12">
      <t>タイショウ</t>
    </rPh>
    <rPh sb="12" eb="14">
      <t>キカン</t>
    </rPh>
    <rPh sb="14" eb="15">
      <t>ナイ</t>
    </rPh>
    <rPh sb="17" eb="18">
      <t>テン</t>
    </rPh>
    <rPh sb="20" eb="21">
      <t>ショウ</t>
    </rPh>
    <rPh sb="21" eb="23">
      <t>カノウ</t>
    </rPh>
    <phoneticPr fontId="20"/>
  </si>
  <si>
    <t>ＶＭＦ1、ＶＭＦ2 
or 
ＶＥ－ＷＳＳ等</t>
    <rPh sb="21" eb="22">
      <t>トウ</t>
    </rPh>
    <phoneticPr fontId="20"/>
  </si>
  <si>
    <t>申請可能な得点</t>
    <rPh sb="0" eb="2">
      <t>シンセイ</t>
    </rPh>
    <rPh sb="2" eb="4">
      <t>カノウ</t>
    </rPh>
    <rPh sb="5" eb="7">
      <t>トクテン</t>
    </rPh>
    <phoneticPr fontId="20"/>
  </si>
  <si>
    <t>１回につき1点。</t>
    <rPh sb="1" eb="2">
      <t>カイ</t>
    </rPh>
    <rPh sb="6" eb="7">
      <t>テン</t>
    </rPh>
    <phoneticPr fontId="20"/>
  </si>
  <si>
    <t>1年につき1点まで、申請の対象期間内で2点まで申請可。</t>
    <rPh sb="1" eb="2">
      <t>ネン</t>
    </rPh>
    <rPh sb="6" eb="7">
      <t>テン</t>
    </rPh>
    <rPh sb="10" eb="12">
      <t>シンセイ</t>
    </rPh>
    <rPh sb="13" eb="15">
      <t>タイショウ</t>
    </rPh>
    <rPh sb="15" eb="17">
      <t>キカン</t>
    </rPh>
    <rPh sb="17" eb="18">
      <t>ナイ</t>
    </rPh>
    <rPh sb="20" eb="21">
      <t>テン</t>
    </rPh>
    <rPh sb="23" eb="25">
      <t>シンセイ</t>
    </rPh>
    <rPh sb="25" eb="26">
      <t>カ</t>
    </rPh>
    <phoneticPr fontId="20"/>
  </si>
  <si>
    <t>合計点</t>
    <rPh sb="0" eb="3">
      <t>ゴウケイテン</t>
    </rPh>
    <phoneticPr fontId="20"/>
  </si>
  <si>
    <t>⑪ 社外顧客へのＶＥ指導</t>
    <rPh sb="2" eb="4">
      <t>シャガイ</t>
    </rPh>
    <rPh sb="4" eb="6">
      <t>コキャク</t>
    </rPh>
    <rPh sb="10" eb="12">
      <t>シドウ</t>
    </rPh>
    <phoneticPr fontId="20"/>
  </si>
  <si>
    <t>指導期間</t>
    <rPh sb="0" eb="1">
      <t>シルベ</t>
    </rPh>
    <rPh sb="1" eb="3">
      <t>キカン</t>
    </rPh>
    <phoneticPr fontId="20"/>
  </si>
  <si>
    <t>顧客名</t>
    <rPh sb="0" eb="2">
      <t>コキャク</t>
    </rPh>
    <rPh sb="2" eb="3">
      <t>ナ</t>
    </rPh>
    <phoneticPr fontId="20"/>
  </si>
  <si>
    <t>ＶＥ普及・協力活動及びＶＥ推進活動の合計点</t>
    <rPh sb="18" eb="20">
      <t>ゴウケイ</t>
    </rPh>
    <rPh sb="20" eb="21">
      <t>テン</t>
    </rPh>
    <phoneticPr fontId="20"/>
  </si>
  <si>
    <t>申請可能なＶＥ普及・協力活動及びＶＥ推進活動の得点</t>
    <rPh sb="0" eb="2">
      <t>シンセイ</t>
    </rPh>
    <rPh sb="2" eb="4">
      <t>カノウ</t>
    </rPh>
    <rPh sb="23" eb="25">
      <t>トクテン</t>
    </rPh>
    <phoneticPr fontId="20"/>
  </si>
  <si>
    <t>申請内容が事実と相違ないことの証明</t>
    <rPh sb="0" eb="2">
      <t>シンセイ</t>
    </rPh>
    <rPh sb="2" eb="4">
      <t>ナイヨウ</t>
    </rPh>
    <rPh sb="5" eb="7">
      <t>ジジツ</t>
    </rPh>
    <rPh sb="8" eb="10">
      <t>ソウイ</t>
    </rPh>
    <rPh sb="15" eb="17">
      <t>ショウメイ</t>
    </rPh>
    <phoneticPr fontId="20"/>
  </si>
  <si>
    <t>2021年　　月　　日</t>
    <rPh sb="4" eb="5">
      <t>ネン</t>
    </rPh>
    <rPh sb="7" eb="8">
      <t>ツキ</t>
    </rPh>
    <rPh sb="10" eb="11">
      <t>ヒ</t>
    </rPh>
    <phoneticPr fontId="20"/>
  </si>
  <si>
    <t>法人名</t>
    <rPh sb="0" eb="2">
      <t>ホウジン</t>
    </rPh>
    <rPh sb="2" eb="3">
      <t>ナ</t>
    </rPh>
    <phoneticPr fontId="20"/>
  </si>
  <si>
    <t>役職名</t>
    <rPh sb="0" eb="2">
      <t>ヤクショク</t>
    </rPh>
    <rPh sb="2" eb="3">
      <t>ナ</t>
    </rPh>
    <phoneticPr fontId="20"/>
  </si>
  <si>
    <t>次の3つについてご記入ください。</t>
    <rPh sb="0" eb="1">
      <t>ツギ</t>
    </rPh>
    <rPh sb="9" eb="11">
      <t>キニュウ</t>
    </rPh>
    <phoneticPr fontId="20"/>
  </si>
  <si>
    <t>振込日</t>
    <rPh sb="0" eb="2">
      <t>フリコミ</t>
    </rPh>
    <rPh sb="2" eb="3">
      <t>ビ</t>
    </rPh>
    <phoneticPr fontId="20"/>
  </si>
  <si>
    <t>振込先</t>
    <rPh sb="0" eb="2">
      <t>フリコミ</t>
    </rPh>
    <rPh sb="2" eb="3">
      <t>サキ</t>
    </rPh>
    <phoneticPr fontId="20"/>
  </si>
  <si>
    <t>　□ 三菱ＵＦＪ銀行　駒沢大学駅前支店（普）０３９４０６３</t>
    <rPh sb="3" eb="5">
      <t>ミツビシ</t>
    </rPh>
    <rPh sb="8" eb="10">
      <t>ギンコウ</t>
    </rPh>
    <rPh sb="11" eb="15">
      <t>コマザワダイガク</t>
    </rPh>
    <rPh sb="15" eb="17">
      <t>エキマエ</t>
    </rPh>
    <rPh sb="17" eb="19">
      <t>シテン</t>
    </rPh>
    <rPh sb="20" eb="21">
      <t>フ</t>
    </rPh>
    <phoneticPr fontId="20"/>
  </si>
  <si>
    <t>　□ 郵便局　００１９０－６－５３６５９６</t>
    <rPh sb="3" eb="6">
      <t>ユウビンキョク</t>
    </rPh>
    <phoneticPr fontId="20"/>
  </si>
  <si>
    <t>振込名義人</t>
    <rPh sb="0" eb="2">
      <t>フリコミ</t>
    </rPh>
    <rPh sb="2" eb="5">
      <t>メイギニン</t>
    </rPh>
    <phoneticPr fontId="20"/>
  </si>
  <si>
    <t>再認定料の納入について</t>
    <rPh sb="0" eb="3">
      <t>サイニンテイ</t>
    </rPh>
    <rPh sb="3" eb="4">
      <t>リョウ</t>
    </rPh>
    <rPh sb="5" eb="7">
      <t>ノウニュウ</t>
    </rPh>
    <phoneticPr fontId="20"/>
  </si>
  <si>
    <r>
      <t xml:space="preserve">公益社団法人日本バリュー・エンジニアリング協会
</t>
    </r>
    <r>
      <rPr>
        <i/>
        <sz val="18"/>
        <color theme="1"/>
        <rFont val="Yu Gothic"/>
        <family val="3"/>
        <charset val="128"/>
        <scheme val="minor"/>
      </rPr>
      <t xml:space="preserve">　 </t>
    </r>
    <r>
      <rPr>
        <i/>
        <u/>
        <sz val="18"/>
        <color theme="1"/>
        <rFont val="Yu Gothic"/>
        <family val="3"/>
        <charset val="128"/>
        <scheme val="minor"/>
      </rPr>
      <t>審査・認定委員会　御 中</t>
    </r>
    <rPh sb="0" eb="6">
      <t>コウエキシャダンホウジン</t>
    </rPh>
    <rPh sb="6" eb="8">
      <t>ニホン</t>
    </rPh>
    <rPh sb="21" eb="23">
      <t>キョウカイ</t>
    </rPh>
    <rPh sb="26" eb="28">
      <t>シンサ</t>
    </rPh>
    <rPh sb="29" eb="31">
      <t>ニンテイ</t>
    </rPh>
    <rPh sb="31" eb="34">
      <t>イインカイ</t>
    </rPh>
    <rPh sb="35" eb="36">
      <t>オ</t>
    </rPh>
    <rPh sb="37" eb="38">
      <t>ナカ</t>
    </rPh>
    <phoneticPr fontId="20"/>
  </si>
  <si>
    <r>
      <rPr>
        <b/>
        <sz val="32"/>
        <color theme="0"/>
        <rFont val="ＭＳ ゴシック"/>
        <family val="3"/>
        <charset val="128"/>
      </rPr>
      <t>⑴</t>
    </r>
    <r>
      <rPr>
        <b/>
        <sz val="32"/>
        <color theme="0"/>
        <rFont val="Calibri (Body)"/>
      </rPr>
      <t xml:space="preserve"> </t>
    </r>
    <r>
      <rPr>
        <b/>
        <sz val="32"/>
        <color theme="0"/>
        <rFont val="Yu Gothic"/>
        <charset val="128"/>
      </rPr>
      <t>継続</t>
    </r>
    <r>
      <rPr>
        <b/>
        <sz val="32"/>
        <color theme="0"/>
        <rFont val="ＭＳ ゴシック"/>
        <family val="3"/>
        <charset val="128"/>
      </rPr>
      <t>学習</t>
    </r>
    <rPh sb="2" eb="4">
      <t>ケイゾク</t>
    </rPh>
    <rPh sb="4" eb="6">
      <t>ガクシュウ</t>
    </rPh>
    <phoneticPr fontId="20"/>
  </si>
  <si>
    <t>主催者名</t>
    <rPh sb="0" eb="3">
      <t>シュサイシャ</t>
    </rPh>
    <rPh sb="3" eb="4">
      <t>ブメイ</t>
    </rPh>
    <phoneticPr fontId="20"/>
  </si>
  <si>
    <t>参加地</t>
    <rPh sb="0" eb="2">
      <t>サンカ</t>
    </rPh>
    <rPh sb="2" eb="3">
      <t>チ</t>
    </rPh>
    <phoneticPr fontId="20"/>
  </si>
  <si>
    <t>参加日又は参加期間</t>
    <rPh sb="0" eb="2">
      <t>サンカ</t>
    </rPh>
    <rPh sb="2" eb="3">
      <t>ビ</t>
    </rPh>
    <rPh sb="3" eb="4">
      <t>マタ</t>
    </rPh>
    <rPh sb="5" eb="7">
      <t>サンカ</t>
    </rPh>
    <rPh sb="7" eb="9">
      <t>キカン</t>
    </rPh>
    <phoneticPr fontId="20"/>
  </si>
  <si>
    <t>① ＶＥに関する研究会又は勉強会等への参加</t>
    <rPh sb="5" eb="6">
      <t>カン</t>
    </rPh>
    <rPh sb="8" eb="11">
      <t>ケンキュウカイ</t>
    </rPh>
    <rPh sb="11" eb="12">
      <t>マタ</t>
    </rPh>
    <rPh sb="13" eb="16">
      <t>ベンキョウカイ</t>
    </rPh>
    <rPh sb="16" eb="17">
      <t>トウ</t>
    </rPh>
    <rPh sb="19" eb="21">
      <t>サンカ</t>
    </rPh>
    <phoneticPr fontId="20"/>
  </si>
  <si>
    <t>② ＶＥに関する大会・セミナーへの参加</t>
    <rPh sb="5" eb="6">
      <t>カン</t>
    </rPh>
    <rPh sb="8" eb="10">
      <t>タイカイ</t>
    </rPh>
    <rPh sb="17" eb="19">
      <t>サンカ</t>
    </rPh>
    <phoneticPr fontId="20"/>
  </si>
  <si>
    <t>主催者名</t>
    <rPh sb="0" eb="2">
      <t>シュサイ</t>
    </rPh>
    <rPh sb="2" eb="3">
      <t>シャ</t>
    </rPh>
    <rPh sb="3" eb="4">
      <t>ナ</t>
    </rPh>
    <phoneticPr fontId="20"/>
  </si>
  <si>
    <t>参加日</t>
    <rPh sb="0" eb="2">
      <t>サンカ</t>
    </rPh>
    <rPh sb="2" eb="3">
      <t>ビ</t>
    </rPh>
    <phoneticPr fontId="20"/>
  </si>
  <si>
    <t>③ ＶＥに関する講座・研修会の受講</t>
    <rPh sb="5" eb="6">
      <t>カン</t>
    </rPh>
    <rPh sb="8" eb="10">
      <t>コウザ</t>
    </rPh>
    <rPh sb="11" eb="14">
      <t>ケンシュウカイ</t>
    </rPh>
    <rPh sb="15" eb="17">
      <t>ジュコウ</t>
    </rPh>
    <phoneticPr fontId="20"/>
  </si>
  <si>
    <t xml:space="preserve"> ⑶ ファシリテーション　　　  　　⑹ プレＶＥ段階　　　 　　⑼ ＶＥ管理</t>
    <rPh sb="25" eb="27">
      <t>ダンカイ</t>
    </rPh>
    <rPh sb="37" eb="39">
      <t>カンリ</t>
    </rPh>
    <phoneticPr fontId="20"/>
  </si>
  <si>
    <t>講座・研修会の名称</t>
    <rPh sb="0" eb="2">
      <t>コウザ</t>
    </rPh>
    <rPh sb="3" eb="6">
      <t>ケンシュウカイ</t>
    </rPh>
    <rPh sb="7" eb="9">
      <t>メイショウ</t>
    </rPh>
    <phoneticPr fontId="20"/>
  </si>
  <si>
    <t>受講地</t>
    <rPh sb="0" eb="2">
      <t>ジュコウ</t>
    </rPh>
    <rPh sb="2" eb="3">
      <t>チ</t>
    </rPh>
    <phoneticPr fontId="20"/>
  </si>
  <si>
    <t>受講日</t>
    <rPh sb="0" eb="2">
      <t>ジュコウ</t>
    </rPh>
    <rPh sb="2" eb="3">
      <t>ビ</t>
    </rPh>
    <phoneticPr fontId="20"/>
  </si>
  <si>
    <t>受講時間</t>
    <rPh sb="0" eb="2">
      <t>ジュコウ</t>
    </rPh>
    <rPh sb="2" eb="4">
      <t>ジカン</t>
    </rPh>
    <phoneticPr fontId="20"/>
  </si>
  <si>
    <t>④ ファシリテーション講座の受講</t>
    <rPh sb="11" eb="13">
      <t>コウザ</t>
    </rPh>
    <rPh sb="14" eb="16">
      <t>ジュコウ</t>
    </rPh>
    <phoneticPr fontId="20"/>
  </si>
  <si>
    <t>※ 要件が満たされていない場合、合計点にかかわらず申請は却下されます。</t>
    <rPh sb="18" eb="19">
      <t>テン</t>
    </rPh>
    <rPh sb="25" eb="27">
      <t>シンセイ</t>
    </rPh>
    <phoneticPr fontId="20"/>
  </si>
  <si>
    <t>継続教育の得点</t>
    <rPh sb="5" eb="7">
      <t>トクテン</t>
    </rPh>
    <phoneticPr fontId="20"/>
  </si>
  <si>
    <r>
      <rPr>
        <b/>
        <sz val="32"/>
        <color theme="0"/>
        <rFont val="ＭＳ ゴシック"/>
        <family val="3"/>
        <charset val="128"/>
      </rPr>
      <t>⑵</t>
    </r>
    <r>
      <rPr>
        <b/>
        <sz val="32"/>
        <color theme="0"/>
        <rFont val="Calibri (Body)"/>
      </rPr>
      <t xml:space="preserve"> </t>
    </r>
    <r>
      <rPr>
        <b/>
        <sz val="32"/>
        <color theme="0"/>
        <rFont val="ＭＳ ゴシック"/>
        <family val="3"/>
        <charset val="128"/>
      </rPr>
      <t>ＶＥ普及・協力</t>
    </r>
    <r>
      <rPr>
        <b/>
        <sz val="32"/>
        <color theme="0"/>
        <rFont val="Yu Gothic"/>
        <charset val="128"/>
      </rPr>
      <t>活動</t>
    </r>
    <r>
      <rPr>
        <b/>
        <sz val="32"/>
        <color theme="0"/>
        <rFont val="ＭＳ ゴシック"/>
        <family val="3"/>
        <charset val="128"/>
      </rPr>
      <t>及びＶＥ推進</t>
    </r>
    <r>
      <rPr>
        <b/>
        <sz val="32"/>
        <color theme="0"/>
        <rFont val="Yu Gothic"/>
        <charset val="128"/>
      </rPr>
      <t>活動</t>
    </r>
    <rPh sb="4" eb="6">
      <t>フキュウ</t>
    </rPh>
    <rPh sb="7" eb="9">
      <t>キョウリョク</t>
    </rPh>
    <rPh sb="9" eb="11">
      <t>カツドウ</t>
    </rPh>
    <rPh sb="11" eb="12">
      <t>オヨ</t>
    </rPh>
    <rPh sb="15" eb="17">
      <t>スイシン</t>
    </rPh>
    <rPh sb="17" eb="19">
      <t>カツドウ</t>
    </rPh>
    <phoneticPr fontId="20"/>
  </si>
  <si>
    <r>
      <rPr>
        <b/>
        <sz val="11"/>
        <rFont val="Yu Gothic"/>
        <family val="3"/>
        <charset val="128"/>
        <scheme val="minor"/>
      </rPr>
      <t>役　職</t>
    </r>
    <r>
      <rPr>
        <b/>
        <sz val="10"/>
        <rFont val="Yu Gothic"/>
        <family val="3"/>
        <charset val="128"/>
        <scheme val="minor"/>
      </rPr>
      <t xml:space="preserve">
</t>
    </r>
    <r>
      <rPr>
        <sz val="10"/>
        <rFont val="Yu Gothic"/>
        <family val="3"/>
        <charset val="128"/>
        <scheme val="minor"/>
      </rPr>
      <t>（理事や支部長、委員長、リーダー等）</t>
    </r>
    <rPh sb="0" eb="1">
      <t>ヤク</t>
    </rPh>
    <rPh sb="2" eb="3">
      <t>ショク</t>
    </rPh>
    <rPh sb="5" eb="7">
      <t>リジ</t>
    </rPh>
    <rPh sb="8" eb="11">
      <t>シブチョウ</t>
    </rPh>
    <rPh sb="12" eb="15">
      <t>イインチョウ</t>
    </rPh>
    <rPh sb="20" eb="21">
      <t>トウ</t>
    </rPh>
    <phoneticPr fontId="20"/>
  </si>
  <si>
    <t>主催者名／聴衆数</t>
    <rPh sb="0" eb="2">
      <t>シュサイ</t>
    </rPh>
    <rPh sb="2" eb="3">
      <t>シャ</t>
    </rPh>
    <rPh sb="3" eb="4">
      <t>ナ</t>
    </rPh>
    <rPh sb="5" eb="7">
      <t>チョウシュウ</t>
    </rPh>
    <rPh sb="7" eb="8">
      <t>スウ</t>
    </rPh>
    <phoneticPr fontId="20"/>
  </si>
  <si>
    <t>発表又は講演等のタイトル</t>
    <rPh sb="0" eb="2">
      <t>ハッピョウ</t>
    </rPh>
    <rPh sb="2" eb="3">
      <t>マタ</t>
    </rPh>
    <rPh sb="4" eb="6">
      <t>コウエン</t>
    </rPh>
    <rPh sb="6" eb="7">
      <t>トウ</t>
    </rPh>
    <phoneticPr fontId="20"/>
  </si>
  <si>
    <t>指導したＶＭＦ1及び2やＶＥワークショップ・セミナー等。</t>
    <rPh sb="0" eb="2">
      <t>シドウ</t>
    </rPh>
    <rPh sb="8" eb="9">
      <t>オヨ</t>
    </rPh>
    <rPh sb="26" eb="27">
      <t>トウ</t>
    </rPh>
    <phoneticPr fontId="20"/>
  </si>
  <si>
    <t>開催地</t>
    <rPh sb="0" eb="3">
      <t>カイサイチチ</t>
    </rPh>
    <phoneticPr fontId="20"/>
  </si>
  <si>
    <t>開催期間</t>
    <rPh sb="0" eb="2">
      <t>カイサイ</t>
    </rPh>
    <rPh sb="2" eb="4">
      <t>キカン</t>
    </rPh>
    <phoneticPr fontId="20"/>
  </si>
  <si>
    <t>開催時間</t>
    <rPh sb="0" eb="2">
      <t>カイサイ</t>
    </rPh>
    <rPh sb="2" eb="4">
      <t>ジカン</t>
    </rPh>
    <phoneticPr fontId="20"/>
  </si>
  <si>
    <t>主催者名、大会・セミナー等の名称</t>
    <rPh sb="0" eb="3">
      <t>シュサイシャ</t>
    </rPh>
    <rPh sb="3" eb="4">
      <t>ナ</t>
    </rPh>
    <rPh sb="5" eb="7">
      <t>タイカイ</t>
    </rPh>
    <rPh sb="12" eb="13">
      <t>トウ</t>
    </rPh>
    <rPh sb="14" eb="16">
      <t>メイショウ</t>
    </rPh>
    <phoneticPr fontId="20"/>
  </si>
  <si>
    <r>
      <rPr>
        <b/>
        <sz val="32"/>
        <color theme="0"/>
        <rFont val="Calibri (Body)"/>
      </rPr>
      <t xml:space="preserve">⑶ </t>
    </r>
    <r>
      <rPr>
        <b/>
        <sz val="32"/>
        <color theme="0"/>
        <rFont val="Yu Gothic"/>
        <charset val="128"/>
      </rPr>
      <t>申請内容の証明と再認定料の納入について</t>
    </r>
    <rPh sb="2" eb="4">
      <t>シンセイ</t>
    </rPh>
    <rPh sb="4" eb="6">
      <t>ナイヨウ</t>
    </rPh>
    <rPh sb="7" eb="9">
      <t>ショウメイ</t>
    </rPh>
    <rPh sb="10" eb="13">
      <t>サイニンテイ</t>
    </rPh>
    <rPh sb="13" eb="14">
      <t>リョウ</t>
    </rPh>
    <rPh sb="15" eb="17">
      <t>ノウニュウ</t>
    </rPh>
    <phoneticPr fontId="20"/>
  </si>
  <si>
    <r>
      <rPr>
        <b/>
        <i/>
        <sz val="11"/>
        <rFont val="Yu Gothic"/>
        <family val="3"/>
        <charset val="128"/>
        <scheme val="minor"/>
      </rPr>
      <t>以上の内容が事実と相違ないことを証明します</t>
    </r>
    <r>
      <rPr>
        <i/>
        <sz val="11"/>
        <rFont val="Yu Gothic"/>
        <family val="3"/>
        <charset val="128"/>
        <scheme val="minor"/>
      </rPr>
      <t>（証明者は所属長など第三者を原則とします）。</t>
    </r>
    <rPh sb="0" eb="2">
      <t>イジョウ</t>
    </rPh>
    <rPh sb="3" eb="5">
      <t>ナイヨウ</t>
    </rPh>
    <rPh sb="6" eb="8">
      <t>ジジツ</t>
    </rPh>
    <rPh sb="9" eb="11">
      <t>ソウイ</t>
    </rPh>
    <rPh sb="16" eb="18">
      <t>ショウメイ</t>
    </rPh>
    <rPh sb="22" eb="24">
      <t>ショウメイ</t>
    </rPh>
    <rPh sb="24" eb="25">
      <t>シャ</t>
    </rPh>
    <rPh sb="26" eb="29">
      <t>ショゾクチョウ</t>
    </rPh>
    <rPh sb="31" eb="34">
      <t>ダイサンシャ</t>
    </rPh>
    <rPh sb="35" eb="37">
      <t>ゲンソク</t>
    </rPh>
    <phoneticPr fontId="20"/>
  </si>
  <si>
    <r>
      <t>（該当するほうの□に</t>
    </r>
    <r>
      <rPr>
        <sz val="11"/>
        <rFont val="Segoe UI Symbol"/>
        <family val="2"/>
      </rPr>
      <t>✔</t>
    </r>
    <r>
      <rPr>
        <sz val="11"/>
        <rFont val="Yu Gothic"/>
        <family val="2"/>
        <scheme val="minor"/>
      </rPr>
      <t>をお願いします）</t>
    </r>
    <rPh sb="1" eb="3">
      <t>ガイトウ</t>
    </rPh>
    <rPh sb="13" eb="14">
      <t>ネガ</t>
    </rPh>
    <phoneticPr fontId="20"/>
  </si>
  <si>
    <t>1講座につき2点で、講座の中で指導した割合に応じて得点を比率配分する （例：講師2名で講座を指導した場合は50%を申請)。</t>
    <rPh sb="1" eb="3">
      <t>コウザ</t>
    </rPh>
    <rPh sb="7" eb="8">
      <t>テン</t>
    </rPh>
    <rPh sb="10" eb="12">
      <t>コウザ</t>
    </rPh>
    <rPh sb="13" eb="14">
      <t>ナカ</t>
    </rPh>
    <rPh sb="15" eb="17">
      <t>シドウ</t>
    </rPh>
    <rPh sb="19" eb="21">
      <t>ワリアイ</t>
    </rPh>
    <rPh sb="22" eb="23">
      <t>オウ</t>
    </rPh>
    <rPh sb="25" eb="27">
      <t>トクテン</t>
    </rPh>
    <rPh sb="28" eb="30">
      <t>ヒリツ</t>
    </rPh>
    <rPh sb="30" eb="32">
      <t>ハイブン</t>
    </rPh>
    <rPh sb="36" eb="37">
      <t>レイ</t>
    </rPh>
    <rPh sb="38" eb="40">
      <t>コウシ</t>
    </rPh>
    <rPh sb="41" eb="42">
      <t>メイ</t>
    </rPh>
    <rPh sb="43" eb="45">
      <t>コウザ</t>
    </rPh>
    <rPh sb="46" eb="48">
      <t>シドウ</t>
    </rPh>
    <rPh sb="50" eb="52">
      <t>バアイ</t>
    </rPh>
    <rPh sb="57" eb="59">
      <t>シンセイ</t>
    </rPh>
    <phoneticPr fontId="20"/>
  </si>
  <si>
    <t>⑩ ＶＥに関する大会・セミナーのセッションでの司会又はパネリスト</t>
    <rPh sb="5" eb="6">
      <t>カン</t>
    </rPh>
    <rPh sb="8" eb="10">
      <t>タイカイ</t>
    </rPh>
    <rPh sb="23" eb="25">
      <t>シカイ</t>
    </rPh>
    <rPh sb="25" eb="26">
      <t>マタ</t>
    </rPh>
    <phoneticPr fontId="20"/>
  </si>
  <si>
    <t>1件の研究会、大会・セミナー、講座で複数のコア・コンピテンシーに該当している場合は、それらのコンピテンシーを記載するために必要な行をいくつでも指定して良い。その場合、各行に入力する参加時間は、その1件の参加時間を、該当しているコンピテンシーの数で按分したものとする。</t>
    <rPh sb="1" eb="2">
      <t>ケン</t>
    </rPh>
    <rPh sb="18" eb="20">
      <t>タイカイ</t>
    </rPh>
    <rPh sb="21" eb="23">
      <t>コウザ</t>
    </rPh>
    <rPh sb="25" eb="27">
      <t>ケンシュウ</t>
    </rPh>
    <rPh sb="28" eb="30">
      <t>シブ</t>
    </rPh>
    <rPh sb="30" eb="32">
      <t>カイゴウ</t>
    </rPh>
    <rPh sb="32" eb="34">
      <t>ガイトウ</t>
    </rPh>
    <rPh sb="68" eb="70">
      <t>キサイヨ</t>
    </rPh>
    <rPh sb="80" eb="82">
      <t>バアイ</t>
    </rPh>
    <rPh sb="83" eb="84">
      <t>カク</t>
    </rPh>
    <rPh sb="84" eb="85">
      <t>ギョウ</t>
    </rPh>
    <rPh sb="86" eb="88">
      <t>ニュウリョク</t>
    </rPh>
    <rPh sb="90" eb="92">
      <t>サンカ</t>
    </rPh>
    <rPh sb="92" eb="94">
      <t>ジカン</t>
    </rPh>
    <rPh sb="99" eb="100">
      <t>ケン</t>
    </rPh>
    <rPh sb="101" eb="103">
      <t>サンカ</t>
    </rPh>
    <rPh sb="103" eb="105">
      <t>ジカン</t>
    </rPh>
    <rPh sb="107" eb="109">
      <t>ガイトウ</t>
    </rPh>
    <rPh sb="123" eb="125">
      <t>アンブン</t>
    </rPh>
    <phoneticPr fontId="20"/>
  </si>
  <si>
    <t>5. 会計（コスト）</t>
    <rPh sb="3" eb="5">
      <t>カイケイ</t>
    </rPh>
    <phoneticPr fontId="20"/>
  </si>
  <si>
    <t>“9つのコア・コンピテンシー” とは、次のものをいう。
　⑴ ＶＥ　　　　　　　　　　　　  ⑷ 機能分析　　　　　　　⑺ ＶＥワークショップ段階</t>
    <rPh sb="19" eb="20">
      <t>ツギ</t>
    </rPh>
    <rPh sb="49" eb="53">
      <t>キノウブンセキ</t>
    </rPh>
    <rPh sb="71" eb="73">
      <t>ダンカイ</t>
    </rPh>
    <phoneticPr fontId="20"/>
  </si>
  <si>
    <r>
      <rPr>
        <i/>
        <sz val="11"/>
        <rFont val="Yu Gothic"/>
        <family val="3"/>
        <charset val="128"/>
        <scheme val="minor"/>
      </rPr>
      <t xml:space="preserve">  ⑵ 情報の変換</t>
    </r>
    <r>
      <rPr>
        <i/>
        <sz val="11"/>
        <color rgb="FFFF0000"/>
        <rFont val="Yu Gothic"/>
        <family val="3"/>
        <charset val="128"/>
        <scheme val="minor"/>
      </rPr>
      <t>　　　　　　　　 　</t>
    </r>
    <r>
      <rPr>
        <i/>
        <sz val="11"/>
        <rFont val="Yu Gothic"/>
        <family val="3"/>
        <charset val="128"/>
        <scheme val="minor"/>
      </rPr>
      <t>⑸ 会計（コスト）</t>
    </r>
    <r>
      <rPr>
        <i/>
        <sz val="11"/>
        <color rgb="FFFF0000"/>
        <rFont val="Yu Gothic"/>
        <family val="3"/>
        <charset val="128"/>
        <scheme val="minor"/>
      </rPr>
      <t xml:space="preserve">　　      </t>
    </r>
    <r>
      <rPr>
        <i/>
        <sz val="11"/>
        <rFont val="Yu Gothic"/>
        <family val="3"/>
        <charset val="128"/>
        <scheme val="minor"/>
      </rPr>
      <t>⑻ ポストＶＥ段階</t>
    </r>
    <rPh sb="4" eb="6">
      <t>ジョウホウ</t>
    </rPh>
    <rPh sb="7" eb="9">
      <t>ヘンカン</t>
    </rPh>
    <rPh sb="21" eb="22">
      <t>カイ</t>
    </rPh>
    <rPh sb="22" eb="23">
      <t>ケイ</t>
    </rPh>
    <rPh sb="43" eb="45">
      <t>ダンカイ</t>
    </rPh>
    <phoneticPr fontId="20"/>
  </si>
  <si>
    <t>創造性、チームビルディング、コスト見積り・分析技法、プロジェクトマネジメント、プレゼンスキル、及び “9つのコア・</t>
    <rPh sb="47" eb="48">
      <t>オヨ</t>
    </rPh>
    <phoneticPr fontId="20"/>
  </si>
  <si>
    <t>コンピテンシー” を教育目的としている集合研修、ウェビナー、E-Learningコース等。</t>
    <phoneticPr fontId="20"/>
  </si>
  <si>
    <t xml:space="preserve">次の1つ以上を教育目的としているファシリテーション講座であることが必要。
</t>
    <rPh sb="0" eb="1">
      <t>ツギ</t>
    </rPh>
    <rPh sb="4" eb="6">
      <t>イジョウ</t>
    </rPh>
    <rPh sb="7" eb="11">
      <t>キョウイクモクテキ</t>
    </rPh>
    <rPh sb="25" eb="27">
      <t>コウザ</t>
    </rPh>
    <rPh sb="33" eb="35">
      <t>ヒツヨウ</t>
    </rPh>
    <phoneticPr fontId="20"/>
  </si>
  <si>
    <t>上記の要件を満たしているか否かについて</t>
    <rPh sb="0" eb="2">
      <t>ジョウキ</t>
    </rPh>
    <rPh sb="3" eb="5">
      <t>ヨウケン</t>
    </rPh>
    <rPh sb="6" eb="7">
      <t>ミ</t>
    </rPh>
    <rPh sb="13" eb="14">
      <t>イナ</t>
    </rPh>
    <phoneticPr fontId="20"/>
  </si>
  <si>
    <t>セッション・フォーラム等のタイトル</t>
    <phoneticPr fontId="20"/>
  </si>
  <si>
    <t>開催日</t>
    <phoneticPr fontId="20"/>
  </si>
  <si>
    <t>開催地</t>
    <phoneticPr fontId="20"/>
  </si>
  <si>
    <t>1年につき2点まで、申請の対象期間内で4点まで申請可。</t>
    <rPh sb="1" eb="2">
      <t>ネン</t>
    </rPh>
    <rPh sb="6" eb="7">
      <t>テン</t>
    </rPh>
    <phoneticPr fontId="20"/>
  </si>
  <si>
    <t>1件につき1点。</t>
    <rPh sb="1" eb="2">
      <t>ケン</t>
    </rPh>
    <rPh sb="6" eb="7">
      <t>テン</t>
    </rPh>
    <phoneticPr fontId="20"/>
  </si>
  <si>
    <r>
      <t xml:space="preserve">指導内容
</t>
    </r>
    <r>
      <rPr>
        <sz val="10"/>
        <rFont val="Yu Gothic"/>
        <family val="3"/>
        <charset val="128"/>
        <scheme val="minor"/>
      </rPr>
      <t>（分野やテーマ等）</t>
    </r>
    <phoneticPr fontId="20"/>
  </si>
  <si>
    <t>ＶＥ全国大会、ＶＥ関西大会、ＶＥ西日本大会等。</t>
    <rPh sb="2" eb="4">
      <t>ゼンコク</t>
    </rPh>
    <rPh sb="4" eb="6">
      <t>タイカイ</t>
    </rPh>
    <rPh sb="9" eb="11">
      <t>カンサイ</t>
    </rPh>
    <rPh sb="11" eb="13">
      <t>タイカイ</t>
    </rPh>
    <rPh sb="16" eb="19">
      <t>ニシニホン</t>
    </rPh>
    <rPh sb="19" eb="21">
      <t>タイカイ</t>
    </rPh>
    <rPh sb="21" eb="22">
      <t>トウ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</si>
</sst>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\-yyyy;@"/>
    <numFmt numFmtId="177" formatCode="0.0"/>
    <numFmt numFmtId="178" formatCode="[$-809]dd\ mmmm\ yyyy;@"/>
    <numFmt numFmtId="179" formatCode="[$-809]d\ mmmm\ yyyy;@"/>
    <numFmt numFmtId="180" formatCode="0.0%"/>
  </numFmts>
  <fonts count="61">
    <font>
      <sz val="12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i/>
      <sz val="10"/>
      <color theme="1"/>
      <name val="Yu Gothic"/>
      <family val="2"/>
      <scheme val="minor"/>
    </font>
    <font>
      <b/>
      <sz val="14"/>
      <color theme="0"/>
      <name val="Yu Gothic"/>
      <family val="2"/>
      <scheme val="minor"/>
    </font>
    <font>
      <sz val="16"/>
      <color theme="0"/>
      <name val="Yu Gothic"/>
      <family val="2"/>
      <scheme val="minor"/>
    </font>
    <font>
      <b/>
      <i/>
      <sz val="10"/>
      <color theme="1"/>
      <name val="Yu Gothic"/>
      <family val="2"/>
      <scheme val="minor"/>
    </font>
    <font>
      <b/>
      <sz val="10"/>
      <color theme="1"/>
      <name val="Yu Gothic"/>
      <family val="2"/>
      <scheme val="minor"/>
    </font>
    <font>
      <b/>
      <sz val="14"/>
      <color theme="1"/>
      <name val="Yu Gothic"/>
      <family val="2"/>
      <scheme val="minor"/>
    </font>
    <font>
      <b/>
      <sz val="16"/>
      <color theme="1"/>
      <name val="Yu Gothic"/>
      <family val="2"/>
      <scheme val="minor"/>
    </font>
    <font>
      <b/>
      <sz val="11"/>
      <color theme="1"/>
      <name val="Yu Gothic"/>
      <family val="2"/>
      <scheme val="minor"/>
    </font>
    <font>
      <b/>
      <sz val="20"/>
      <color theme="0"/>
      <name val="Yu Gothic"/>
      <family val="2"/>
      <scheme val="minor"/>
    </font>
    <font>
      <b/>
      <sz val="32"/>
      <color theme="0"/>
      <name val="Calibri (Body)_x0000_"/>
    </font>
    <font>
      <b/>
      <sz val="32"/>
      <color theme="0"/>
      <name val="Yu Gothic"/>
      <family val="2"/>
      <scheme val="minor"/>
    </font>
    <font>
      <u/>
      <sz val="12"/>
      <color theme="10"/>
      <name val="Yu Gothic"/>
      <family val="2"/>
      <scheme val="minor"/>
    </font>
    <font>
      <b/>
      <i/>
      <u/>
      <sz val="14"/>
      <color rgb="FFFF0000"/>
      <name val="Yu Gothic"/>
      <family val="2"/>
      <scheme val="minor"/>
    </font>
    <font>
      <sz val="11"/>
      <color theme="1"/>
      <name val="Yu Gothic"/>
      <family val="2"/>
      <scheme val="minor"/>
    </font>
    <font>
      <b/>
      <i/>
      <sz val="13"/>
      <color rgb="FFFF0000"/>
      <name val="Yu Gothic"/>
      <family val="2"/>
      <scheme val="minor"/>
    </font>
    <font>
      <b/>
      <i/>
      <sz val="18"/>
      <color rgb="FF0070C0"/>
      <name val="Yu Gothic"/>
      <family val="2"/>
      <scheme val="minor"/>
    </font>
    <font>
      <sz val="14"/>
      <color rgb="FFFF0000"/>
      <name val="Calibri (Body)"/>
    </font>
    <font>
      <sz val="6"/>
      <name val="Yu Gothic"/>
      <family val="3"/>
      <charset val="128"/>
      <scheme val="minor"/>
    </font>
    <font>
      <b/>
      <sz val="32"/>
      <color theme="0"/>
      <name val="Calibri (Body)"/>
    </font>
    <font>
      <b/>
      <sz val="32"/>
      <color theme="0"/>
      <name val="Yu Gothic"/>
      <charset val="128"/>
    </font>
    <font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32"/>
      <color theme="0"/>
      <name val="ＭＳ Ｐゴシック"/>
      <family val="3"/>
      <charset val="128"/>
    </font>
    <font>
      <i/>
      <u/>
      <sz val="18"/>
      <color theme="1"/>
      <name val="Yu Gothic"/>
      <family val="3"/>
      <charset val="128"/>
      <scheme val="minor"/>
    </font>
    <font>
      <i/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vertAlign val="superscript"/>
      <sz val="10"/>
      <color theme="1"/>
      <name val="Yu Gothic"/>
      <family val="3"/>
      <charset val="128"/>
      <scheme val="minor"/>
    </font>
    <font>
      <b/>
      <sz val="32"/>
      <color theme="0"/>
      <name val="Calibri (Body)_x0000_"/>
      <family val="3"/>
      <charset val="128"/>
    </font>
    <font>
      <b/>
      <sz val="11"/>
      <color theme="1"/>
      <name val="Yu Gothic"/>
      <family val="3"/>
      <charset val="128"/>
      <scheme val="minor"/>
    </font>
    <font>
      <i/>
      <sz val="11"/>
      <color theme="1"/>
      <name val="Yu Gothic"/>
      <family val="3"/>
      <charset val="128"/>
      <scheme val="minor"/>
    </font>
    <font>
      <b/>
      <i/>
      <sz val="18"/>
      <color rgb="FF0070C0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i/>
      <sz val="11"/>
      <color rgb="FFFF0000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  <font>
      <sz val="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  <font>
      <b/>
      <sz val="12"/>
      <color rgb="FFFF0000"/>
      <name val="Yu Gothic"/>
      <family val="2"/>
      <scheme val="minor"/>
    </font>
    <font>
      <b/>
      <sz val="11"/>
      <color rgb="FF000000"/>
      <name val="Yu Gothic"/>
      <family val="3"/>
      <charset val="128"/>
      <scheme val="minor"/>
    </font>
    <font>
      <sz val="12"/>
      <color rgb="FF000000"/>
      <name val="Yu Gothic"/>
      <family val="2"/>
      <scheme val="minor"/>
    </font>
    <font>
      <b/>
      <sz val="12"/>
      <color rgb="FF000000"/>
      <name val="Yu Gothic"/>
      <family val="2"/>
      <scheme val="minor"/>
    </font>
    <font>
      <b/>
      <sz val="32"/>
      <color theme="0"/>
      <name val="ＭＳ ゴシック"/>
      <family val="3"/>
      <charset val="128"/>
    </font>
    <font>
      <b/>
      <i/>
      <sz val="11"/>
      <name val="Yu Gothic"/>
      <family val="3"/>
      <charset val="128"/>
      <scheme val="minor"/>
    </font>
    <font>
      <i/>
      <sz val="11"/>
      <name val="Yu Gothic"/>
      <family val="3"/>
      <charset val="128"/>
      <scheme val="minor"/>
    </font>
    <font>
      <b/>
      <i/>
      <sz val="18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2"/>
      <scheme val="minor"/>
    </font>
    <font>
      <b/>
      <sz val="16"/>
      <name val="Yu Gothic"/>
      <family val="3"/>
      <charset val="128"/>
      <scheme val="minor"/>
    </font>
    <font>
      <b/>
      <sz val="10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0"/>
      <name val="Yu Gothic"/>
      <family val="2"/>
      <scheme val="minor"/>
    </font>
    <font>
      <sz val="11"/>
      <name val="Yu Gothic"/>
      <family val="2"/>
      <scheme val="minor"/>
    </font>
    <font>
      <sz val="11"/>
      <name val="Segoe UI Symbol"/>
      <family val="2"/>
    </font>
    <font>
      <sz val="10"/>
      <name val="Yu Gothic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4FF"/>
        <bgColor indexed="64"/>
      </patternFill>
    </fill>
    <fill>
      <patternFill patternType="solid">
        <fgColor rgb="FF92D7FF"/>
        <bgColor indexed="64"/>
      </patternFill>
    </fill>
    <fill>
      <patternFill patternType="solid">
        <fgColor rgb="FFBE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8">
    <border>
      <left/>
      <right/>
      <top/>
      <bottom/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 style="thin">
        <color rgb="FF92D7FF"/>
      </bottom>
      <diagonal/>
    </border>
    <border>
      <left/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/>
      <top/>
      <bottom style="thin">
        <color rgb="FF92D7FF"/>
      </bottom>
      <diagonal/>
    </border>
    <border>
      <left/>
      <right style="thin">
        <color rgb="FF92D7FF"/>
      </right>
      <top/>
      <bottom style="thin">
        <color rgb="FF92D7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/>
      <diagonal/>
    </border>
    <border>
      <left/>
      <right/>
      <top style="thick">
        <color rgb="FF0094FF"/>
      </top>
      <bottom style="thin">
        <color rgb="FF92D7FF"/>
      </bottom>
      <diagonal/>
    </border>
    <border>
      <left style="thin">
        <color rgb="FF92D7FF"/>
      </left>
      <right/>
      <top style="thin">
        <color rgb="FF92D7FF"/>
      </top>
      <bottom style="thick">
        <color rgb="FF0094FF"/>
      </bottom>
      <diagonal/>
    </border>
    <border>
      <left/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/>
      <diagonal/>
    </border>
    <border>
      <left style="thick">
        <color rgb="FF0094FF"/>
      </left>
      <right/>
      <top/>
      <bottom style="thick">
        <color rgb="FF0094FF"/>
      </bottom>
      <diagonal/>
    </border>
    <border>
      <left/>
      <right/>
      <top style="thick">
        <color rgb="FF0094FF"/>
      </top>
      <bottom/>
      <diagonal/>
    </border>
    <border>
      <left/>
      <right/>
      <top/>
      <bottom style="thick">
        <color rgb="FF0094FF"/>
      </bottom>
      <diagonal/>
    </border>
    <border>
      <left/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/>
      <diagonal/>
    </border>
    <border>
      <left style="medium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/>
      <right/>
      <top/>
      <bottom style="thin">
        <color rgb="FF92D7FF"/>
      </bottom>
      <diagonal/>
    </border>
    <border>
      <left style="medium">
        <color rgb="FF0094FF"/>
      </left>
      <right/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/>
      <right style="medium">
        <color rgb="FF0094FF"/>
      </right>
      <top style="thick">
        <color rgb="FF0094FF"/>
      </top>
      <bottom/>
      <diagonal/>
    </border>
    <border>
      <left style="thin">
        <color rgb="FF92D7FF"/>
      </left>
      <right style="thin">
        <color rgb="FF92D7FF"/>
      </right>
      <top/>
      <bottom style="thin">
        <color rgb="FF92D7FF"/>
      </bottom>
      <diagonal/>
    </border>
    <border>
      <left/>
      <right style="medium">
        <color rgb="FF0094FF"/>
      </right>
      <top/>
      <bottom style="thick">
        <color rgb="FF0094FF"/>
      </bottom>
      <diagonal/>
    </border>
    <border>
      <left style="thick">
        <color rgb="FF0094FF"/>
      </left>
      <right/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/>
      <diagonal/>
    </border>
    <border>
      <left style="medium">
        <color rgb="FF0094FF"/>
      </left>
      <right/>
      <top/>
      <bottom style="thick">
        <color rgb="FF0094FF"/>
      </bottom>
      <diagonal/>
    </border>
    <border>
      <left/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/>
      <right/>
      <top style="thin">
        <color rgb="FF92D7FF"/>
      </top>
      <bottom/>
      <diagonal/>
    </border>
    <border>
      <left style="thin">
        <color rgb="FF92D7FF"/>
      </left>
      <right/>
      <top style="thin">
        <color rgb="FF92D7FF"/>
      </top>
      <bottom/>
      <diagonal/>
    </border>
    <border>
      <left style="thick">
        <color rgb="FF0094FF"/>
      </left>
      <right/>
      <top style="thick">
        <color rgb="FF0094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/>
      <diagonal/>
    </border>
    <border>
      <left/>
      <right style="thick">
        <color rgb="FF0094FF"/>
      </right>
      <top/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/>
      <bottom style="thin">
        <color rgb="FF92D7FF"/>
      </bottom>
      <diagonal/>
    </border>
    <border>
      <left/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ck">
        <color rgb="FF0094FF"/>
      </left>
      <right style="medium">
        <color rgb="FF0094FF"/>
      </right>
      <top style="thin">
        <color rgb="FF92D7FF"/>
      </top>
      <bottom style="thick">
        <color rgb="FF0094FF"/>
      </bottom>
      <diagonal/>
    </border>
    <border>
      <left style="medium">
        <color rgb="FF0094FF"/>
      </left>
      <right style="thin">
        <color rgb="FF92D7FF"/>
      </right>
      <top style="thick">
        <color rgb="FF0094FF"/>
      </top>
      <bottom style="thin">
        <color rgb="FF92D7FF"/>
      </bottom>
      <diagonal/>
    </border>
    <border>
      <left style="thin">
        <color rgb="FF92D7FF"/>
      </left>
      <right style="medium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 style="thin">
        <color rgb="FF92D7FF"/>
      </right>
      <top style="thin">
        <color rgb="FF92D7FF"/>
      </top>
      <bottom style="thick">
        <color rgb="FF0094FF"/>
      </bottom>
      <diagonal/>
    </border>
    <border>
      <left style="thin">
        <color rgb="FF92D7FF"/>
      </left>
      <right/>
      <top/>
      <bottom/>
      <diagonal/>
    </border>
    <border>
      <left style="medium">
        <color rgb="FF0094FF"/>
      </left>
      <right style="thin">
        <color rgb="FF92D7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 style="medium">
        <color rgb="FF0094FF"/>
      </right>
      <top style="thin">
        <color rgb="FF92D7FF"/>
      </top>
      <bottom style="thin">
        <color rgb="FF92D7FF"/>
      </bottom>
      <diagonal/>
    </border>
    <border>
      <left style="thin">
        <color rgb="FF92D7FF"/>
      </left>
      <right style="thin">
        <color rgb="FF92D7FF"/>
      </right>
      <top style="thin">
        <color rgb="FF92D7FF"/>
      </top>
      <bottom style="medium">
        <color rgb="FF0094FF"/>
      </bottom>
      <diagonal/>
    </border>
    <border>
      <left style="thin">
        <color rgb="FF92D7FF"/>
      </left>
      <right style="medium">
        <color rgb="FF0094FF"/>
      </right>
      <top style="thin">
        <color rgb="FF92D7FF"/>
      </top>
      <bottom style="medium">
        <color rgb="FF0094FF"/>
      </bottom>
      <diagonal/>
    </border>
    <border>
      <left/>
      <right style="medium">
        <color rgb="FF0094FF"/>
      </right>
      <top/>
      <bottom style="thin">
        <color rgb="FF92D7FF"/>
      </bottom>
      <diagonal/>
    </border>
    <border>
      <left style="medium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/>
      <top style="thick">
        <color rgb="FF0094FF"/>
      </top>
      <bottom style="thick">
        <color rgb="FF0094FF"/>
      </bottom>
      <diagonal/>
    </border>
    <border>
      <left/>
      <right/>
      <top style="thick">
        <color rgb="FF0094FF"/>
      </top>
      <bottom style="thick">
        <color rgb="FF0094FF"/>
      </bottom>
      <diagonal/>
    </border>
    <border>
      <left/>
      <right style="thick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/>
      <bottom/>
      <diagonal/>
    </border>
    <border>
      <left style="thin">
        <color rgb="FF92D7FF"/>
      </left>
      <right style="medium">
        <color rgb="FF0094FF"/>
      </right>
      <top/>
      <bottom style="thin">
        <color rgb="FF92D7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n">
        <color rgb="FF92D7FF"/>
      </bottom>
      <diagonal/>
    </border>
    <border>
      <left style="medium">
        <color rgb="FF0094FF"/>
      </left>
      <right style="thin">
        <color rgb="FF92D7FF"/>
      </right>
      <top/>
      <bottom style="thin">
        <color rgb="FF92D7FF"/>
      </bottom>
      <diagonal/>
    </border>
    <border>
      <left/>
      <right style="thick">
        <color rgb="FF0094FF"/>
      </right>
      <top/>
      <bottom/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medium">
        <color rgb="FF0094FF"/>
      </bottom>
      <diagonal/>
    </border>
    <border>
      <left style="thick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medium">
        <color rgb="FF0094FF"/>
      </top>
      <bottom style="thick">
        <color rgb="FF0094FF"/>
      </bottom>
      <diagonal/>
    </border>
    <border>
      <left style="thin">
        <color rgb="FF92D7FF"/>
      </left>
      <right style="medium">
        <color rgb="FF0094FF"/>
      </right>
      <top style="medium">
        <color rgb="FF0094FF"/>
      </top>
      <bottom/>
      <diagonal/>
    </border>
    <border>
      <left style="thin">
        <color rgb="FF92D7FF"/>
      </left>
      <right style="medium">
        <color rgb="FF0094FF"/>
      </right>
      <top/>
      <bottom/>
      <diagonal/>
    </border>
    <border>
      <left style="thin">
        <color rgb="FF92D7FF"/>
      </left>
      <right style="medium">
        <color rgb="FF0094FF"/>
      </right>
      <top/>
      <bottom style="medium">
        <color rgb="FF0094FF"/>
      </bottom>
      <diagonal/>
    </border>
    <border>
      <left style="thin">
        <color rgb="FF92D7FF"/>
      </left>
      <right style="thin">
        <color rgb="FF92D7FF"/>
      </right>
      <top style="medium">
        <color rgb="FF0094FF"/>
      </top>
      <bottom/>
      <diagonal/>
    </border>
    <border>
      <left style="thin">
        <color rgb="FF92D7FF"/>
      </left>
      <right style="thin">
        <color rgb="FF92D7FF"/>
      </right>
      <top/>
      <bottom/>
      <diagonal/>
    </border>
    <border>
      <left style="thin">
        <color rgb="FF92D7FF"/>
      </left>
      <right style="thin">
        <color rgb="FF92D7FF"/>
      </right>
      <top/>
      <bottom style="medium">
        <color rgb="FF0094FF"/>
      </bottom>
      <diagonal/>
    </border>
    <border>
      <left style="medium">
        <color rgb="FF0094FF"/>
      </left>
      <right style="thin">
        <color rgb="FF92D7FF"/>
      </right>
      <top style="medium">
        <color rgb="FF0094FF"/>
      </top>
      <bottom/>
      <diagonal/>
    </border>
    <border>
      <left style="medium">
        <color rgb="FF0094FF"/>
      </left>
      <right style="thin">
        <color rgb="FF92D7FF"/>
      </right>
      <top/>
      <bottom/>
      <diagonal/>
    </border>
    <border>
      <left style="medium">
        <color rgb="FF0094FF"/>
      </left>
      <right style="thin">
        <color rgb="FF92D7FF"/>
      </right>
      <top/>
      <bottom style="medium">
        <color rgb="FF0094FF"/>
      </bottom>
      <diagonal/>
    </border>
    <border>
      <left style="thick">
        <color rgb="FF0094FF"/>
      </left>
      <right/>
      <top/>
      <bottom style="thin">
        <color rgb="FF92D7FF"/>
      </bottom>
      <diagonal/>
    </border>
    <border>
      <left style="thick">
        <color rgb="FF0094FF"/>
      </left>
      <right style="thin">
        <color rgb="FF92D7FF"/>
      </right>
      <top style="thin">
        <color rgb="FF92D7FF"/>
      </top>
      <bottom/>
      <diagonal/>
    </border>
    <border>
      <left style="thick">
        <color rgb="FF0094FF"/>
      </left>
      <right style="thin">
        <color rgb="FF92D7FF"/>
      </right>
      <top/>
      <bottom style="thin">
        <color rgb="FF92D7FF"/>
      </bottom>
      <diagonal/>
    </border>
    <border>
      <left style="thin">
        <color rgb="FF92D7FF"/>
      </left>
      <right/>
      <top style="thick">
        <color rgb="FF0094FF"/>
      </top>
      <bottom style="thin">
        <color rgb="FF92D7FF"/>
      </bottom>
      <diagonal/>
    </border>
    <border>
      <left/>
      <right style="medium">
        <color rgb="FF0094FF"/>
      </right>
      <top style="thin">
        <color rgb="FF92D7FF"/>
      </top>
      <bottom/>
      <diagonal/>
    </border>
    <border>
      <left/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/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medium">
        <color rgb="FF0094FF"/>
      </right>
      <top style="thick">
        <color rgb="FF0094FF"/>
      </top>
      <bottom style="thick">
        <color rgb="FF0094FF"/>
      </bottom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n">
        <color rgb="FF92D7FF"/>
      </bottom>
      <diagonal/>
    </border>
    <border>
      <left style="medium">
        <color rgb="FF0094FF"/>
      </left>
      <right style="thick">
        <color rgb="FF0094FF"/>
      </right>
      <top style="thin">
        <color rgb="FF92D7FF"/>
      </top>
      <bottom style="thick">
        <color rgb="FF0094FF"/>
      </bottom>
      <diagonal/>
    </border>
    <border>
      <left style="thick">
        <color rgb="FF0094FF"/>
      </left>
      <right style="medium">
        <color rgb="FF0094FF"/>
      </right>
      <top style="thick">
        <color rgb="FF0094FF"/>
      </top>
      <bottom/>
      <diagonal/>
    </border>
    <border>
      <left style="thick">
        <color rgb="FF0094FF"/>
      </left>
      <right style="medium">
        <color rgb="FF0094FF"/>
      </right>
      <top/>
      <bottom/>
      <diagonal/>
    </border>
    <border>
      <left style="medium">
        <color rgb="FF0094FF"/>
      </left>
      <right style="thick">
        <color rgb="FF0094FF"/>
      </right>
      <top style="thick">
        <color rgb="FF0094FF"/>
      </top>
      <bottom/>
      <diagonal/>
    </border>
    <border>
      <left style="medium">
        <color rgb="FF0094FF"/>
      </left>
      <right style="thick">
        <color rgb="FF0094FF"/>
      </right>
      <top/>
      <bottom/>
      <diagonal/>
    </border>
    <border>
      <left style="medium">
        <color rgb="FF0094FF"/>
      </left>
      <right style="thick">
        <color rgb="FF0094FF"/>
      </right>
      <top/>
      <bottom style="thick">
        <color rgb="FF0094FF"/>
      </bottom>
      <diagonal/>
    </border>
    <border>
      <left style="medium">
        <color rgb="FF0094FF"/>
      </left>
      <right/>
      <top style="thin">
        <color rgb="FF92D7FF"/>
      </top>
      <bottom style="medium">
        <color rgb="FF0094FF"/>
      </bottom>
      <diagonal/>
    </border>
    <border>
      <left/>
      <right/>
      <top style="thin">
        <color rgb="FF92D7FF"/>
      </top>
      <bottom style="medium">
        <color rgb="FF0094FF"/>
      </bottom>
      <diagonal/>
    </border>
    <border>
      <left/>
      <right style="medium">
        <color rgb="FF0094FF"/>
      </right>
      <top style="thin">
        <color rgb="FF92D7FF"/>
      </top>
      <bottom style="medium">
        <color rgb="FF0094FF"/>
      </bottom>
      <diagonal/>
    </border>
    <border>
      <left/>
      <right style="medium">
        <color rgb="FF0094FF"/>
      </right>
      <top/>
      <bottom/>
      <diagonal/>
    </border>
    <border>
      <left style="thick">
        <color rgb="FF0094FF"/>
      </left>
      <right/>
      <top/>
      <bottom/>
      <diagonal/>
    </border>
    <border>
      <left/>
      <right style="thick">
        <color rgb="FF0094FF"/>
      </right>
      <top/>
      <bottom style="thin">
        <color rgb="FF92D7FF"/>
      </bottom>
      <diagonal/>
    </border>
    <border>
      <left style="thick">
        <color rgb="FF0094FF"/>
      </left>
      <right/>
      <top style="thin">
        <color rgb="FF92D7FF"/>
      </top>
      <bottom/>
      <diagonal/>
    </border>
    <border>
      <left/>
      <right style="thin">
        <color rgb="FF92D7FF"/>
      </right>
      <top style="thin">
        <color rgb="FF92D7FF"/>
      </top>
      <bottom/>
      <diagonal/>
    </border>
    <border>
      <left/>
      <right style="thick">
        <color rgb="FF0094FF"/>
      </right>
      <top style="thin">
        <color rgb="FF92D7FF"/>
      </top>
      <bottom/>
      <diagonal/>
    </border>
    <border>
      <left/>
      <right style="thin">
        <color rgb="FF92D7FF"/>
      </right>
      <top/>
      <bottom/>
      <diagonal/>
    </border>
    <border>
      <left/>
      <right/>
      <top style="medium">
        <color rgb="FF0094FF"/>
      </top>
      <bottom/>
      <diagonal/>
    </border>
    <border>
      <left style="thick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 style="medium">
        <color rgb="FF0094FF"/>
      </right>
      <top style="medium">
        <color rgb="FF0094FF"/>
      </top>
      <bottom style="thick">
        <color rgb="FF0094FF"/>
      </bottom>
      <diagonal/>
    </border>
    <border>
      <left/>
      <right style="thick">
        <color rgb="FF0094FF"/>
      </right>
      <top style="medium">
        <color rgb="FF0094FF"/>
      </top>
      <bottom style="thick">
        <color rgb="FF0094FF"/>
      </bottom>
      <diagonal/>
    </border>
    <border>
      <left style="medium">
        <color rgb="FF0094FF"/>
      </left>
      <right/>
      <top style="medium">
        <color rgb="FF0094FF"/>
      </top>
      <bottom style="medium">
        <color rgb="FF0094FF"/>
      </bottom>
      <diagonal/>
    </border>
    <border>
      <left/>
      <right style="medium">
        <color rgb="FF0094FF"/>
      </right>
      <top style="medium">
        <color rgb="FF0094FF"/>
      </top>
      <bottom style="medium">
        <color rgb="FF0094FF"/>
      </bottom>
      <diagonal/>
    </border>
    <border>
      <left/>
      <right/>
      <top style="medium">
        <color rgb="FF0094FF"/>
      </top>
      <bottom style="medium">
        <color rgb="FF0094FF"/>
      </bottom>
      <diagonal/>
    </border>
    <border>
      <left style="thick">
        <color rgb="FF0094FF"/>
      </left>
      <right style="medium">
        <color rgb="FF0094FF"/>
      </right>
      <top/>
      <bottom style="thick">
        <color rgb="FF0094FF"/>
      </bottom>
      <diagonal/>
    </border>
    <border>
      <left style="medium">
        <color rgb="FF0094FF"/>
      </left>
      <right/>
      <top/>
      <bottom/>
      <diagonal/>
    </border>
    <border>
      <left style="medium">
        <color rgb="FF0094FF"/>
      </left>
      <right/>
      <top style="medium">
        <color rgb="FF0094FF"/>
      </top>
      <bottom style="thick">
        <color rgb="FF0094FF"/>
      </bottom>
      <diagonal/>
    </border>
    <border>
      <left/>
      <right/>
      <top style="medium">
        <color rgb="FF0094FF"/>
      </top>
      <bottom style="thick">
        <color rgb="FF0094FF"/>
      </bottom>
      <diagonal/>
    </border>
    <border>
      <left style="thick">
        <color rgb="FF0094FF"/>
      </left>
      <right/>
      <top style="medium">
        <color rgb="FF0094FF"/>
      </top>
      <bottom/>
      <diagonal/>
    </border>
    <border>
      <left/>
      <right style="medium">
        <color rgb="FF0094FF"/>
      </right>
      <top style="medium">
        <color rgb="FF0094FF"/>
      </top>
      <bottom/>
      <diagonal/>
    </border>
    <border>
      <left style="medium">
        <color rgb="FF0094FF"/>
      </left>
      <right/>
      <top style="medium">
        <color rgb="FF0094FF"/>
      </top>
      <bottom/>
      <diagonal/>
    </border>
    <border>
      <left style="thick">
        <color rgb="FF0094FF"/>
      </left>
      <right/>
      <top/>
      <bottom style="medium">
        <color rgb="FF0094FF"/>
      </bottom>
      <diagonal/>
    </border>
    <border>
      <left/>
      <right style="medium">
        <color rgb="FF0094FF"/>
      </right>
      <top/>
      <bottom style="medium">
        <color rgb="FF0094FF"/>
      </bottom>
      <diagonal/>
    </border>
    <border>
      <left style="medium">
        <color rgb="FF0094FF"/>
      </left>
      <right/>
      <top/>
      <bottom style="medium">
        <color rgb="FF0094FF"/>
      </bottom>
      <diagonal/>
    </border>
    <border>
      <left/>
      <right/>
      <top/>
      <bottom style="medium">
        <color rgb="FF0094FF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50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77" fontId="1" fillId="6" borderId="3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2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/>
    <xf numFmtId="0" fontId="2" fillId="0" borderId="25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9" xfId="0" applyFont="1" applyBorder="1"/>
    <xf numFmtId="0" fontId="17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top" wrapText="1"/>
    </xf>
    <xf numFmtId="1" fontId="2" fillId="0" borderId="19" xfId="0" applyNumberFormat="1" applyFont="1" applyBorder="1" applyAlignment="1">
      <alignment horizontal="center" vertical="top" wrapText="1"/>
    </xf>
    <xf numFmtId="0" fontId="0" fillId="0" borderId="57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77" fontId="8" fillId="3" borderId="74" xfId="0" applyNumberFormat="1" applyFont="1" applyFill="1" applyBorder="1" applyAlignment="1">
      <alignment horizontal="center" vertical="center" wrapText="1"/>
    </xf>
    <xf numFmtId="2" fontId="1" fillId="6" borderId="68" xfId="0" applyNumberFormat="1" applyFont="1" applyFill="1" applyBorder="1" applyAlignment="1">
      <alignment horizontal="center" vertical="center"/>
    </xf>
    <xf numFmtId="2" fontId="1" fillId="6" borderId="29" xfId="0" applyNumberFormat="1" applyFont="1" applyFill="1" applyBorder="1" applyAlignment="1">
      <alignment horizontal="center" vertical="center"/>
    </xf>
    <xf numFmtId="2" fontId="1" fillId="6" borderId="66" xfId="0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top"/>
    </xf>
    <xf numFmtId="2" fontId="2" fillId="0" borderId="27" xfId="0" applyNumberFormat="1" applyFont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55" xfId="0" applyFont="1" applyBorder="1" applyAlignment="1">
      <alignment vertical="center"/>
    </xf>
    <xf numFmtId="180" fontId="8" fillId="3" borderId="63" xfId="0" applyNumberFormat="1" applyFont="1" applyFill="1" applyBorder="1" applyAlignment="1">
      <alignment vertical="center"/>
    </xf>
    <xf numFmtId="180" fontId="8" fillId="3" borderId="64" xfId="0" applyNumberFormat="1" applyFont="1" applyFill="1" applyBorder="1" applyAlignment="1">
      <alignment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2" fillId="0" borderId="8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top"/>
    </xf>
    <xf numFmtId="2" fontId="2" fillId="6" borderId="58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/>
    <xf numFmtId="0" fontId="19" fillId="0" borderId="0" xfId="0" applyFont="1" applyBorder="1"/>
    <xf numFmtId="0" fontId="2" fillId="0" borderId="0" xfId="0" applyFont="1" applyBorder="1" applyAlignment="1">
      <alignment horizontal="left" vertical="top" wrapText="1"/>
    </xf>
    <xf numFmtId="2" fontId="2" fillId="0" borderId="24" xfId="0" applyNumberFormat="1" applyFont="1" applyFill="1" applyBorder="1" applyAlignment="1">
      <alignment horizontal="center"/>
    </xf>
    <xf numFmtId="1" fontId="2" fillId="0" borderId="24" xfId="0" applyNumberFormat="1" applyFont="1" applyBorder="1" applyAlignment="1">
      <alignment horizontal="center" wrapText="1"/>
    </xf>
    <xf numFmtId="2" fontId="2" fillId="0" borderId="19" xfId="0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 wrapText="1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23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vertical="center"/>
    </xf>
    <xf numFmtId="0" fontId="1" fillId="0" borderId="1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8" fillId="0" borderId="41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textRotation="90"/>
    </xf>
    <xf numFmtId="0" fontId="33" fillId="0" borderId="0" xfId="0" applyFont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center"/>
    </xf>
    <xf numFmtId="2" fontId="2" fillId="0" borderId="47" xfId="0" applyNumberFormat="1" applyFont="1" applyBorder="1" applyAlignment="1">
      <alignment horizontal="center" vertical="top"/>
    </xf>
    <xf numFmtId="1" fontId="2" fillId="0" borderId="61" xfId="0" applyNumberFormat="1" applyFont="1" applyBorder="1" applyAlignment="1">
      <alignment horizontal="center" vertical="top" wrapText="1"/>
    </xf>
    <xf numFmtId="0" fontId="1" fillId="7" borderId="38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vertical="center" shrinkToFit="1"/>
    </xf>
    <xf numFmtId="0" fontId="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24" fillId="7" borderId="38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 wrapText="1"/>
    </xf>
    <xf numFmtId="0" fontId="32" fillId="0" borderId="90" xfId="0" applyFont="1" applyBorder="1" applyAlignment="1">
      <alignment horizontal="center" vertical="center" wrapText="1"/>
    </xf>
    <xf numFmtId="2" fontId="2" fillId="6" borderId="47" xfId="0" applyNumberFormat="1" applyFont="1" applyFill="1" applyBorder="1" applyAlignment="1">
      <alignment horizontal="center" vertical="center"/>
    </xf>
    <xf numFmtId="2" fontId="2" fillId="6" borderId="92" xfId="0" applyNumberFormat="1" applyFont="1" applyFill="1" applyBorder="1" applyAlignment="1">
      <alignment horizontal="center" vertical="center"/>
    </xf>
    <xf numFmtId="2" fontId="2" fillId="6" borderId="25" xfId="0" applyNumberFormat="1" applyFont="1" applyFill="1" applyBorder="1" applyAlignment="1">
      <alignment horizontal="center" vertical="center"/>
    </xf>
    <xf numFmtId="2" fontId="2" fillId="6" borderId="93" xfId="0" applyNumberFormat="1" applyFont="1" applyFill="1" applyBorder="1" applyAlignment="1">
      <alignment horizontal="center" vertical="center"/>
    </xf>
    <xf numFmtId="2" fontId="2" fillId="6" borderId="27" xfId="0" applyNumberFormat="1" applyFont="1" applyFill="1" applyBorder="1" applyAlignment="1">
      <alignment horizontal="center" vertical="center"/>
    </xf>
    <xf numFmtId="2" fontId="2" fillId="6" borderId="94" xfId="0" applyNumberFormat="1" applyFont="1" applyFill="1" applyBorder="1" applyAlignment="1">
      <alignment horizontal="center" vertical="center"/>
    </xf>
    <xf numFmtId="2" fontId="2" fillId="6" borderId="67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2" fontId="2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/>
    <xf numFmtId="0" fontId="0" fillId="0" borderId="104" xfId="0" applyFont="1" applyBorder="1"/>
    <xf numFmtId="0" fontId="0" fillId="0" borderId="69" xfId="0" applyFont="1" applyBorder="1"/>
    <xf numFmtId="0" fontId="16" fillId="0" borderId="8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6" fillId="0" borderId="106" xfId="0" applyFont="1" applyBorder="1" applyAlignment="1">
      <alignment vertical="center"/>
    </xf>
    <xf numFmtId="0" fontId="16" fillId="0" borderId="107" xfId="0" applyFont="1" applyBorder="1" applyAlignment="1">
      <alignment vertical="center"/>
    </xf>
    <xf numFmtId="0" fontId="13" fillId="7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33" fillId="0" borderId="15" xfId="0" applyFont="1" applyBorder="1" applyAlignment="1">
      <alignment horizontal="center" vertical="top"/>
    </xf>
    <xf numFmtId="0" fontId="0" fillId="0" borderId="14" xfId="0" applyFont="1" applyBorder="1" applyAlignment="1">
      <alignment vertical="center"/>
    </xf>
    <xf numFmtId="0" fontId="33" fillId="0" borderId="0" xfId="0" applyFont="1" applyBorder="1" applyAlignment="1">
      <alignment horizontal="center" vertical="top"/>
    </xf>
    <xf numFmtId="1" fontId="16" fillId="6" borderId="92" xfId="0" applyNumberFormat="1" applyFont="1" applyFill="1" applyBorder="1" applyAlignment="1">
      <alignment vertical="center"/>
    </xf>
    <xf numFmtId="1" fontId="16" fillId="6" borderId="93" xfId="0" applyNumberFormat="1" applyFont="1" applyFill="1" applyBorder="1" applyAlignment="1">
      <alignment vertical="center"/>
    </xf>
    <xf numFmtId="1" fontId="16" fillId="6" borderId="94" xfId="0" applyNumberFormat="1" applyFont="1" applyFill="1" applyBorder="1" applyAlignment="1">
      <alignment vertical="center"/>
    </xf>
    <xf numFmtId="177" fontId="10" fillId="6" borderId="33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textRotation="90"/>
    </xf>
    <xf numFmtId="0" fontId="33" fillId="0" borderId="0" xfId="0" applyFont="1" applyBorder="1" applyAlignment="1">
      <alignment horizontal="center" vertical="top"/>
    </xf>
    <xf numFmtId="0" fontId="42" fillId="7" borderId="0" xfId="0" applyFont="1" applyFill="1" applyBorder="1" applyAlignment="1">
      <alignment horizontal="left" vertical="center"/>
    </xf>
    <xf numFmtId="0" fontId="35" fillId="7" borderId="0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left" vertical="top"/>
    </xf>
    <xf numFmtId="0" fontId="33" fillId="7" borderId="15" xfId="0" applyFont="1" applyFill="1" applyBorder="1" applyAlignment="1">
      <alignment horizontal="left" vertical="top"/>
    </xf>
    <xf numFmtId="0" fontId="36" fillId="7" borderId="15" xfId="0" applyFont="1" applyFill="1" applyBorder="1" applyAlignment="1">
      <alignment horizontal="left" vertical="top"/>
    </xf>
    <xf numFmtId="0" fontId="33" fillId="0" borderId="15" xfId="0" applyFont="1" applyFill="1" applyBorder="1" applyAlignment="1">
      <alignment horizontal="left" vertical="top"/>
    </xf>
    <xf numFmtId="177" fontId="10" fillId="6" borderId="74" xfId="0" applyNumberFormat="1" applyFont="1" applyFill="1" applyBorder="1" applyAlignment="1">
      <alignment horizontal="center" vertical="center"/>
    </xf>
    <xf numFmtId="177" fontId="32" fillId="6" borderId="113" xfId="0" applyNumberFormat="1" applyFont="1" applyFill="1" applyBorder="1" applyAlignment="1">
      <alignment horizontal="center" vertical="center"/>
    </xf>
    <xf numFmtId="177" fontId="10" fillId="6" borderId="97" xfId="0" applyNumberFormat="1" applyFont="1" applyFill="1" applyBorder="1" applyAlignment="1">
      <alignment horizontal="center" vertical="center"/>
    </xf>
    <xf numFmtId="177" fontId="10" fillId="6" borderId="113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4" fillId="0" borderId="0" xfId="0" applyFont="1" applyAlignment="1">
      <alignment horizontal="center" vertical="center"/>
    </xf>
    <xf numFmtId="0" fontId="45" fillId="8" borderId="110" xfId="0" applyFont="1" applyFill="1" applyBorder="1" applyAlignment="1">
      <alignment horizontal="center" vertical="center" wrapText="1"/>
    </xf>
    <xf numFmtId="0" fontId="44" fillId="8" borderId="110" xfId="0" applyFont="1" applyFill="1" applyBorder="1" applyAlignment="1">
      <alignment horizontal="center" vertical="center" wrapText="1"/>
    </xf>
    <xf numFmtId="177" fontId="1" fillId="7" borderId="110" xfId="0" applyNumberFormat="1" applyFont="1" applyFill="1" applyBorder="1" applyAlignment="1">
      <alignment horizontal="center" vertical="center"/>
    </xf>
    <xf numFmtId="0" fontId="1" fillId="7" borderId="107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top"/>
    </xf>
    <xf numFmtId="0" fontId="50" fillId="0" borderId="21" xfId="0" applyFont="1" applyBorder="1" applyAlignment="1">
      <alignment textRotation="90"/>
    </xf>
    <xf numFmtId="0" fontId="52" fillId="7" borderId="38" xfId="0" applyFont="1" applyFill="1" applyBorder="1" applyAlignment="1">
      <alignment horizontal="left" vertical="center"/>
    </xf>
    <xf numFmtId="0" fontId="51" fillId="7" borderId="38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50" fillId="0" borderId="91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37" fillId="0" borderId="0" xfId="0" applyFont="1" applyBorder="1"/>
    <xf numFmtId="0" fontId="50" fillId="0" borderId="54" xfId="0" applyFont="1" applyBorder="1" applyAlignment="1">
      <alignment horizontal="center" vertical="center" wrapText="1"/>
    </xf>
    <xf numFmtId="0" fontId="50" fillId="0" borderId="97" xfId="0" applyFont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left" vertical="top"/>
    </xf>
    <xf numFmtId="0" fontId="52" fillId="0" borderId="0" xfId="0" applyFont="1" applyAlignment="1">
      <alignment horizontal="center" vertical="top"/>
    </xf>
    <xf numFmtId="1" fontId="16" fillId="7" borderId="97" xfId="0" applyNumberFormat="1" applyFont="1" applyFill="1" applyBorder="1" applyAlignment="1">
      <alignment vertical="center"/>
    </xf>
    <xf numFmtId="1" fontId="16" fillId="7" borderId="93" xfId="0" applyNumberFormat="1" applyFont="1" applyFill="1" applyBorder="1" applyAlignment="1">
      <alignment vertical="center"/>
    </xf>
    <xf numFmtId="1" fontId="16" fillId="7" borderId="99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6" fillId="0" borderId="84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0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6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05" xfId="0" applyFont="1" applyBorder="1" applyAlignment="1">
      <alignment horizontal="left" vertical="center"/>
    </xf>
    <xf numFmtId="0" fontId="16" fillId="0" borderId="8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16" fillId="0" borderId="106" xfId="0" applyFont="1" applyBorder="1" applyAlignment="1">
      <alignment horizontal="left" vertical="center"/>
    </xf>
    <xf numFmtId="0" fontId="16" fillId="0" borderId="107" xfId="0" applyFont="1" applyBorder="1" applyAlignment="1">
      <alignment horizontal="left" vertical="center"/>
    </xf>
    <xf numFmtId="0" fontId="4" fillId="4" borderId="4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10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180" fontId="1" fillId="6" borderId="58" xfId="0" applyNumberFormat="1" applyFont="1" applyFill="1" applyBorder="1" applyAlignment="1">
      <alignment horizontal="left" vertical="center" wrapText="1"/>
    </xf>
    <xf numFmtId="180" fontId="1" fillId="6" borderId="59" xfId="0" applyNumberFormat="1" applyFont="1" applyFill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105" xfId="0" applyFont="1" applyBorder="1" applyAlignment="1">
      <alignment horizontal="left" vertical="top"/>
    </xf>
    <xf numFmtId="180" fontId="1" fillId="6" borderId="5" xfId="0" applyNumberFormat="1" applyFont="1" applyFill="1" applyBorder="1" applyAlignment="1">
      <alignment horizontal="left" vertical="top" wrapText="1"/>
    </xf>
    <xf numFmtId="180" fontId="1" fillId="6" borderId="23" xfId="0" applyNumberFormat="1" applyFont="1" applyFill="1" applyBorder="1" applyAlignment="1">
      <alignment horizontal="left" vertical="top" wrapText="1"/>
    </xf>
    <xf numFmtId="180" fontId="1" fillId="6" borderId="60" xfId="0" applyNumberFormat="1" applyFont="1" applyFill="1" applyBorder="1" applyAlignment="1">
      <alignment horizontal="left" vertical="top" wrapText="1"/>
    </xf>
    <xf numFmtId="180" fontId="1" fillId="6" borderId="39" xfId="0" applyNumberFormat="1" applyFont="1" applyFill="1" applyBorder="1" applyAlignment="1">
      <alignment horizontal="left" vertical="center" wrapText="1"/>
    </xf>
    <xf numFmtId="180" fontId="1" fillId="6" borderId="38" xfId="0" applyNumberFormat="1" applyFont="1" applyFill="1" applyBorder="1" applyAlignment="1">
      <alignment horizontal="left" vertical="center" wrapText="1"/>
    </xf>
    <xf numFmtId="180" fontId="1" fillId="6" borderId="88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8" fillId="0" borderId="84" xfId="0" applyFont="1" applyBorder="1" applyAlignment="1">
      <alignment horizontal="left" vertical="center" wrapText="1"/>
    </xf>
    <xf numFmtId="2" fontId="2" fillId="3" borderId="39" xfId="0" applyNumberFormat="1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top"/>
    </xf>
    <xf numFmtId="2" fontId="2" fillId="3" borderId="16" xfId="0" applyNumberFormat="1" applyFont="1" applyFill="1" applyBorder="1" applyAlignment="1">
      <alignment horizontal="center" vertical="top"/>
    </xf>
    <xf numFmtId="0" fontId="16" fillId="0" borderId="41" xfId="0" applyFont="1" applyBorder="1" applyAlignment="1"/>
    <xf numFmtId="0" fontId="28" fillId="0" borderId="4" xfId="0" applyFont="1" applyBorder="1" applyAlignment="1"/>
    <xf numFmtId="0" fontId="7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1" fillId="3" borderId="8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28" fillId="0" borderId="42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178" fontId="2" fillId="0" borderId="9" xfId="0" applyNumberFormat="1" applyFont="1" applyBorder="1" applyAlignment="1">
      <alignment horizontal="left" vertical="center"/>
    </xf>
    <xf numFmtId="178" fontId="2" fillId="0" borderId="16" xfId="0" applyNumberFormat="1" applyFont="1" applyBorder="1" applyAlignment="1">
      <alignment horizontal="left" vertical="center"/>
    </xf>
    <xf numFmtId="178" fontId="2" fillId="0" borderId="48" xfId="0" applyNumberFormat="1" applyFont="1" applyBorder="1" applyAlignment="1">
      <alignment horizontal="left" vertical="center"/>
    </xf>
    <xf numFmtId="0" fontId="8" fillId="3" borderId="62" xfId="0" applyFont="1" applyFill="1" applyBorder="1" applyAlignment="1">
      <alignment horizontal="left" vertical="center"/>
    </xf>
    <xf numFmtId="0" fontId="29" fillId="3" borderId="63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16" fillId="0" borderId="106" xfId="0" applyFont="1" applyBorder="1" applyAlignment="1">
      <alignment horizontal="left" vertical="center" wrapText="1"/>
    </xf>
    <xf numFmtId="0" fontId="16" fillId="0" borderId="107" xfId="0" applyFont="1" applyBorder="1" applyAlignment="1">
      <alignment horizontal="left" vertical="center" wrapText="1"/>
    </xf>
    <xf numFmtId="0" fontId="28" fillId="0" borderId="106" xfId="0" applyFont="1" applyBorder="1" applyAlignment="1">
      <alignment horizontal="left" vertical="center"/>
    </xf>
    <xf numFmtId="0" fontId="28" fillId="0" borderId="107" xfId="0" applyFont="1" applyBorder="1" applyAlignment="1">
      <alignment horizontal="left" vertical="center"/>
    </xf>
    <xf numFmtId="0" fontId="28" fillId="0" borderId="106" xfId="0" applyFont="1" applyBorder="1" applyAlignment="1">
      <alignment horizontal="left" vertical="center" wrapText="1"/>
    </xf>
    <xf numFmtId="0" fontId="28" fillId="0" borderId="107" xfId="0" applyFont="1" applyBorder="1" applyAlignment="1">
      <alignment horizontal="left" vertical="center" wrapText="1"/>
    </xf>
    <xf numFmtId="178" fontId="2" fillId="0" borderId="24" xfId="0" applyNumberFormat="1" applyFont="1" applyBorder="1" applyAlignment="1">
      <alignment horizontal="center" vertical="top" wrapText="1"/>
    </xf>
    <xf numFmtId="178" fontId="2" fillId="0" borderId="37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78" fontId="2" fillId="0" borderId="19" xfId="0" applyNumberFormat="1" applyFont="1" applyBorder="1" applyAlignment="1">
      <alignment horizontal="center" vertical="top" wrapText="1"/>
    </xf>
    <xf numFmtId="178" fontId="2" fillId="0" borderId="34" xfId="0" applyNumberFormat="1" applyFont="1" applyBorder="1" applyAlignment="1">
      <alignment horizontal="center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78" fontId="2" fillId="0" borderId="17" xfId="0" applyNumberFormat="1" applyFont="1" applyBorder="1" applyAlignment="1">
      <alignment horizontal="center" vertical="top" wrapText="1"/>
    </xf>
    <xf numFmtId="178" fontId="2" fillId="0" borderId="18" xfId="0" applyNumberFormat="1" applyFont="1" applyBorder="1" applyAlignment="1">
      <alignment horizontal="center" vertical="top" wrapText="1"/>
    </xf>
    <xf numFmtId="0" fontId="51" fillId="5" borderId="39" xfId="0" applyFont="1" applyFill="1" applyBorder="1" applyAlignment="1">
      <alignment horizontal="left" vertical="center"/>
    </xf>
    <xf numFmtId="0" fontId="51" fillId="5" borderId="3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49" fillId="7" borderId="12" xfId="0" applyFont="1" applyFill="1" applyBorder="1" applyAlignment="1">
      <alignment horizontal="center" vertical="center" shrinkToFit="1"/>
    </xf>
    <xf numFmtId="0" fontId="49" fillId="7" borderId="14" xfId="0" applyFont="1" applyFill="1" applyBorder="1" applyAlignment="1">
      <alignment horizontal="center" vertical="center" shrinkToFit="1"/>
    </xf>
    <xf numFmtId="0" fontId="49" fillId="7" borderId="43" xfId="0" applyFont="1" applyFill="1" applyBorder="1" applyAlignment="1">
      <alignment horizontal="center" vertical="center" shrinkToFit="1"/>
    </xf>
    <xf numFmtId="0" fontId="49" fillId="7" borderId="13" xfId="0" applyFont="1" applyFill="1" applyBorder="1" applyAlignment="1">
      <alignment horizontal="center" vertical="center" shrinkToFit="1"/>
    </xf>
    <xf numFmtId="0" fontId="49" fillId="7" borderId="15" xfId="0" applyFont="1" applyFill="1" applyBorder="1" applyAlignment="1">
      <alignment horizontal="center" vertical="center" shrinkToFit="1"/>
    </xf>
    <xf numFmtId="0" fontId="49" fillId="7" borderId="44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/>
    </xf>
    <xf numFmtId="0" fontId="50" fillId="0" borderId="95" xfId="0" applyFont="1" applyBorder="1" applyAlignment="1">
      <alignment horizontal="center" textRotation="90"/>
    </xf>
    <xf numFmtId="0" fontId="50" fillId="0" borderId="96" xfId="0" applyFont="1" applyBorder="1" applyAlignment="1">
      <alignment horizontal="center" textRotation="90"/>
    </xf>
    <xf numFmtId="0" fontId="50" fillId="0" borderId="65" xfId="0" applyFont="1" applyBorder="1" applyAlignment="1">
      <alignment horizontal="center" textRotation="90"/>
    </xf>
    <xf numFmtId="0" fontId="50" fillId="0" borderId="21" xfId="0" applyFont="1" applyBorder="1" applyAlignment="1">
      <alignment horizontal="center" textRotation="90"/>
    </xf>
    <xf numFmtId="0" fontId="50" fillId="0" borderId="65" xfId="0" applyFont="1" applyBorder="1" applyAlignment="1">
      <alignment horizontal="center" textRotation="90" wrapText="1" shrinkToFit="1"/>
    </xf>
    <xf numFmtId="0" fontId="50" fillId="0" borderId="21" xfId="0" applyFont="1" applyBorder="1" applyAlignment="1">
      <alignment horizontal="center" textRotation="90" wrapText="1" shrinkToFit="1"/>
    </xf>
    <xf numFmtId="0" fontId="50" fillId="7" borderId="65" xfId="0" applyFont="1" applyFill="1" applyBorder="1" applyAlignment="1">
      <alignment horizontal="center" textRotation="90"/>
    </xf>
    <xf numFmtId="0" fontId="50" fillId="7" borderId="21" xfId="0" applyFont="1" applyFill="1" applyBorder="1" applyAlignment="1">
      <alignment horizontal="center" textRotation="90"/>
    </xf>
    <xf numFmtId="0" fontId="50" fillId="0" borderId="65" xfId="0" applyFont="1" applyBorder="1" applyAlignment="1">
      <alignment horizontal="center" textRotation="90" shrinkToFit="1"/>
    </xf>
    <xf numFmtId="0" fontId="50" fillId="0" borderId="21" xfId="0" applyFont="1" applyBorder="1" applyAlignment="1">
      <alignment horizontal="center" textRotation="90" shrinkToFit="1"/>
    </xf>
    <xf numFmtId="0" fontId="50" fillId="0" borderId="69" xfId="0" applyFont="1" applyBorder="1" applyAlignment="1">
      <alignment horizontal="center" textRotation="90"/>
    </xf>
    <xf numFmtId="0" fontId="50" fillId="0" borderId="44" xfId="0" applyFont="1" applyBorder="1" applyAlignment="1">
      <alignment horizontal="center" textRotation="90"/>
    </xf>
    <xf numFmtId="0" fontId="50" fillId="0" borderId="12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top" wrapText="1"/>
    </xf>
    <xf numFmtId="0" fontId="48" fillId="0" borderId="69" xfId="0" applyFont="1" applyBorder="1" applyAlignment="1">
      <alignment horizontal="left" vertical="top" wrapText="1"/>
    </xf>
    <xf numFmtId="0" fontId="51" fillId="5" borderId="5" xfId="0" applyFont="1" applyFill="1" applyBorder="1" applyAlignment="1">
      <alignment horizontal="left" vertical="center"/>
    </xf>
    <xf numFmtId="0" fontId="51" fillId="5" borderId="23" xfId="0" applyFont="1" applyFill="1" applyBorder="1" applyAlignment="1">
      <alignment horizontal="left" vertical="center"/>
    </xf>
    <xf numFmtId="179" fontId="2" fillId="0" borderId="24" xfId="0" applyNumberFormat="1" applyFont="1" applyBorder="1" applyAlignment="1">
      <alignment horizontal="left" vertical="top" wrapText="1"/>
    </xf>
    <xf numFmtId="179" fontId="2" fillId="0" borderId="37" xfId="0" applyNumberFormat="1" applyFont="1" applyBorder="1" applyAlignment="1">
      <alignment horizontal="left" vertical="top" wrapText="1"/>
    </xf>
    <xf numFmtId="179" fontId="2" fillId="0" borderId="17" xfId="0" applyNumberFormat="1" applyFont="1" applyBorder="1" applyAlignment="1">
      <alignment horizontal="left" vertical="top" wrapText="1"/>
    </xf>
    <xf numFmtId="179" fontId="2" fillId="0" borderId="18" xfId="0" applyNumberFormat="1" applyFont="1" applyBorder="1" applyAlignment="1">
      <alignment horizontal="left" vertical="top" wrapText="1"/>
    </xf>
    <xf numFmtId="0" fontId="50" fillId="0" borderId="90" xfId="0" applyFont="1" applyBorder="1" applyAlignment="1">
      <alignment horizontal="center" vertical="center" wrapText="1"/>
    </xf>
    <xf numFmtId="0" fontId="50" fillId="0" borderId="89" xfId="0" applyFont="1" applyBorder="1" applyAlignment="1">
      <alignment horizontal="center" vertical="center" wrapText="1"/>
    </xf>
    <xf numFmtId="0" fontId="50" fillId="0" borderId="63" xfId="0" applyFont="1" applyBorder="1" applyAlignment="1">
      <alignment horizontal="center" vertical="center" wrapText="1"/>
    </xf>
    <xf numFmtId="0" fontId="50" fillId="0" borderId="62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/>
    </xf>
    <xf numFmtId="0" fontId="50" fillId="0" borderId="97" xfId="0" applyFont="1" applyBorder="1" applyAlignment="1">
      <alignment horizontal="center" textRotation="90"/>
    </xf>
    <xf numFmtId="0" fontId="50" fillId="0" borderId="98" xfId="0" applyFont="1" applyBorder="1" applyAlignment="1">
      <alignment horizontal="center" textRotation="90"/>
    </xf>
    <xf numFmtId="0" fontId="50" fillId="0" borderId="99" xfId="0" applyFont="1" applyBorder="1" applyAlignment="1">
      <alignment horizontal="center" textRotation="90"/>
    </xf>
    <xf numFmtId="2" fontId="9" fillId="3" borderId="31" xfId="0" applyNumberFormat="1" applyFont="1" applyFill="1" applyBorder="1" applyAlignment="1">
      <alignment horizontal="center" vertical="center" wrapText="1"/>
    </xf>
    <xf numFmtId="2" fontId="9" fillId="3" borderId="32" xfId="0" applyNumberFormat="1" applyFont="1" applyFill="1" applyBorder="1" applyAlignment="1">
      <alignment horizontal="center" vertical="center" wrapText="1"/>
    </xf>
    <xf numFmtId="0" fontId="54" fillId="3" borderId="62" xfId="0" applyFont="1" applyFill="1" applyBorder="1" applyAlignment="1">
      <alignment horizontal="left" vertical="center" wrapText="1"/>
    </xf>
    <xf numFmtId="0" fontId="54" fillId="3" borderId="63" xfId="0" applyFont="1" applyFill="1" applyBorder="1" applyAlignment="1">
      <alignment horizontal="left" vertical="center" wrapText="1"/>
    </xf>
    <xf numFmtId="0" fontId="54" fillId="3" borderId="64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horizontal="right" vertical="center"/>
    </xf>
    <xf numFmtId="0" fontId="37" fillId="0" borderId="103" xfId="0" applyFont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178" fontId="2" fillId="0" borderId="24" xfId="0" applyNumberFormat="1" applyFont="1" applyFill="1" applyBorder="1" applyAlignment="1">
      <alignment horizontal="center" vertical="top" wrapText="1"/>
    </xf>
    <xf numFmtId="178" fontId="2" fillId="0" borderId="37" xfId="0" applyNumberFormat="1" applyFont="1" applyFill="1" applyBorder="1" applyAlignment="1">
      <alignment horizontal="center" vertical="top" wrapText="1"/>
    </xf>
    <xf numFmtId="0" fontId="2" fillId="0" borderId="40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178" fontId="2" fillId="0" borderId="17" xfId="0" applyNumberFormat="1" applyFont="1" applyFill="1" applyBorder="1" applyAlignment="1">
      <alignment horizontal="center" vertical="top" wrapText="1"/>
    </xf>
    <xf numFmtId="178" fontId="2" fillId="0" borderId="18" xfId="0" applyNumberFormat="1" applyFont="1" applyFill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left" vertical="top" wrapText="1"/>
    </xf>
    <xf numFmtId="179" fontId="2" fillId="0" borderId="34" xfId="0" applyNumberFormat="1" applyFont="1" applyBorder="1" applyAlignment="1">
      <alignment horizontal="left" vertical="top" wrapText="1"/>
    </xf>
    <xf numFmtId="0" fontId="51" fillId="5" borderId="6" xfId="0" applyFont="1" applyFill="1" applyBorder="1" applyAlignment="1">
      <alignment horizontal="left" vertical="center"/>
    </xf>
    <xf numFmtId="0" fontId="15" fillId="0" borderId="0" xfId="1" applyFont="1" applyAlignment="1">
      <alignment horizontal="left" wrapText="1"/>
    </xf>
    <xf numFmtId="0" fontId="15" fillId="0" borderId="0" xfId="1" applyFont="1" applyBorder="1" applyAlignment="1">
      <alignment horizontal="left" wrapText="1"/>
    </xf>
    <xf numFmtId="0" fontId="48" fillId="0" borderId="0" xfId="0" applyFont="1" applyFill="1" applyBorder="1" applyAlignment="1">
      <alignment horizontal="left" vertical="top" wrapText="1"/>
    </xf>
    <xf numFmtId="0" fontId="47" fillId="0" borderId="0" xfId="0" applyFont="1" applyFill="1" applyBorder="1" applyAlignment="1">
      <alignment horizontal="left" vertical="top"/>
    </xf>
    <xf numFmtId="0" fontId="3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178" fontId="2" fillId="0" borderId="19" xfId="0" applyNumberFormat="1" applyFont="1" applyFill="1" applyBorder="1" applyAlignment="1">
      <alignment horizontal="center" vertical="top" wrapText="1"/>
    </xf>
    <xf numFmtId="178" fontId="2" fillId="0" borderId="34" xfId="0" applyNumberFormat="1" applyFont="1" applyFill="1" applyBorder="1" applyAlignment="1">
      <alignment horizontal="center" vertical="top" wrapText="1"/>
    </xf>
    <xf numFmtId="0" fontId="50" fillId="0" borderId="78" xfId="0" applyFont="1" applyBorder="1" applyAlignment="1">
      <alignment horizontal="center" textRotation="90"/>
    </xf>
    <xf numFmtId="0" fontId="50" fillId="0" borderId="79" xfId="0" applyFont="1" applyBorder="1" applyAlignment="1">
      <alignment horizontal="center" textRotation="90"/>
    </xf>
    <xf numFmtId="0" fontId="50" fillId="0" borderId="80" xfId="0" applyFont="1" applyBorder="1" applyAlignment="1">
      <alignment horizontal="center" textRotation="90"/>
    </xf>
    <xf numFmtId="0" fontId="50" fillId="7" borderId="78" xfId="0" applyFont="1" applyFill="1" applyBorder="1" applyAlignment="1">
      <alignment horizontal="center" textRotation="90"/>
    </xf>
    <xf numFmtId="0" fontId="50" fillId="7" borderId="79" xfId="0" applyFont="1" applyFill="1" applyBorder="1" applyAlignment="1">
      <alignment horizontal="center" textRotation="90"/>
    </xf>
    <xf numFmtId="0" fontId="50" fillId="7" borderId="80" xfId="0" applyFont="1" applyFill="1" applyBorder="1" applyAlignment="1">
      <alignment horizontal="center" textRotation="90"/>
    </xf>
    <xf numFmtId="0" fontId="50" fillId="0" borderId="75" xfId="0" applyFont="1" applyBorder="1" applyAlignment="1">
      <alignment horizontal="center" textRotation="90"/>
    </xf>
    <xf numFmtId="0" fontId="50" fillId="0" borderId="76" xfId="0" applyFont="1" applyBorder="1" applyAlignment="1">
      <alignment horizontal="center" textRotation="90"/>
    </xf>
    <xf numFmtId="0" fontId="50" fillId="0" borderId="77" xfId="0" applyFont="1" applyBorder="1" applyAlignment="1">
      <alignment horizontal="center" textRotation="90"/>
    </xf>
    <xf numFmtId="0" fontId="7" fillId="0" borderId="0" xfId="0" applyFont="1" applyBorder="1" applyAlignment="1">
      <alignment horizontal="center" textRotation="90"/>
    </xf>
    <xf numFmtId="0" fontId="50" fillId="0" borderId="20" xfId="0" applyFont="1" applyBorder="1" applyAlignment="1">
      <alignment horizontal="center" textRotation="90"/>
    </xf>
    <xf numFmtId="0" fontId="50" fillId="0" borderId="20" xfId="0" applyFont="1" applyBorder="1" applyAlignment="1">
      <alignment horizontal="center" textRotation="90" wrapText="1" shrinkToFit="1"/>
    </xf>
    <xf numFmtId="0" fontId="50" fillId="7" borderId="20" xfId="0" applyFont="1" applyFill="1" applyBorder="1" applyAlignment="1">
      <alignment horizontal="center" textRotation="90"/>
    </xf>
    <xf numFmtId="0" fontId="50" fillId="0" borderId="20" xfId="0" applyFont="1" applyBorder="1" applyAlignment="1">
      <alignment horizontal="center" textRotation="90" shrinkToFit="1"/>
    </xf>
    <xf numFmtId="0" fontId="50" fillId="0" borderId="81" xfId="0" applyFont="1" applyBorder="1" applyAlignment="1">
      <alignment horizontal="center" textRotation="90"/>
    </xf>
    <xf numFmtId="0" fontId="50" fillId="0" borderId="82" xfId="0" applyFont="1" applyBorder="1" applyAlignment="1">
      <alignment horizontal="center" textRotation="90"/>
    </xf>
    <xf numFmtId="0" fontId="50" fillId="0" borderId="83" xfId="0" applyFont="1" applyBorder="1" applyAlignment="1">
      <alignment horizontal="center" textRotation="90"/>
    </xf>
    <xf numFmtId="0" fontId="18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/>
    </xf>
    <xf numFmtId="2" fontId="0" fillId="3" borderId="100" xfId="0" applyNumberFormat="1" applyFont="1" applyFill="1" applyBorder="1" applyAlignment="1">
      <alignment horizontal="center"/>
    </xf>
    <xf numFmtId="2" fontId="0" fillId="3" borderId="101" xfId="0" applyNumberFormat="1" applyFont="1" applyFill="1" applyBorder="1" applyAlignment="1">
      <alignment horizontal="center"/>
    </xf>
    <xf numFmtId="2" fontId="0" fillId="3" borderId="102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left" vertical="center" wrapText="1"/>
    </xf>
    <xf numFmtId="0" fontId="53" fillId="7" borderId="24" xfId="0" applyFont="1" applyFill="1" applyBorder="1" applyAlignment="1">
      <alignment horizontal="center"/>
    </xf>
    <xf numFmtId="0" fontId="53" fillId="7" borderId="3" xfId="0" applyFont="1" applyFill="1" applyBorder="1" applyAlignment="1">
      <alignment horizontal="center"/>
    </xf>
    <xf numFmtId="0" fontId="53" fillId="7" borderId="37" xfId="0" applyFont="1" applyFill="1" applyBorder="1" applyAlignment="1">
      <alignment horizontal="center"/>
    </xf>
    <xf numFmtId="0" fontId="48" fillId="7" borderId="0" xfId="0" applyFont="1" applyFill="1" applyBorder="1" applyAlignment="1">
      <alignment horizontal="left" vertical="top" wrapText="1"/>
    </xf>
    <xf numFmtId="0" fontId="36" fillId="7" borderId="0" xfId="0" applyFont="1" applyFill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0" fillId="0" borderId="90" xfId="0" applyFont="1" applyFill="1" applyBorder="1" applyAlignment="1">
      <alignment horizontal="center" vertical="center" wrapText="1"/>
    </xf>
    <xf numFmtId="0" fontId="50" fillId="0" borderId="63" xfId="0" applyFont="1" applyFill="1" applyBorder="1" applyAlignment="1">
      <alignment horizontal="center" vertical="center" wrapText="1"/>
    </xf>
    <xf numFmtId="0" fontId="50" fillId="0" borderId="89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51" fillId="5" borderId="2" xfId="0" applyFont="1" applyFill="1" applyBorder="1" applyAlignment="1">
      <alignment horizontal="left" vertical="center"/>
    </xf>
    <xf numFmtId="0" fontId="51" fillId="5" borderId="3" xfId="0" applyFont="1" applyFill="1" applyBorder="1" applyAlignment="1">
      <alignment horizontal="left" vertical="center"/>
    </xf>
    <xf numFmtId="0" fontId="33" fillId="0" borderId="38" xfId="0" applyFont="1" applyFill="1" applyBorder="1" applyAlignment="1">
      <alignment horizontal="left" vertical="top"/>
    </xf>
    <xf numFmtId="9" fontId="2" fillId="0" borderId="24" xfId="0" applyNumberFormat="1" applyFont="1" applyBorder="1" applyAlignment="1">
      <alignment horizontal="left" vertical="center"/>
    </xf>
    <xf numFmtId="9" fontId="2" fillId="0" borderId="37" xfId="0" applyNumberFormat="1" applyFont="1" applyBorder="1" applyAlignment="1">
      <alignment horizontal="left" vertical="center"/>
    </xf>
    <xf numFmtId="0" fontId="55" fillId="0" borderId="35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top"/>
    </xf>
    <xf numFmtId="0" fontId="0" fillId="0" borderId="1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33" fillId="0" borderId="0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178" fontId="2" fillId="0" borderId="2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9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50" fillId="6" borderId="12" xfId="0" applyFont="1" applyFill="1" applyBorder="1" applyAlignment="1">
      <alignment horizontal="center" vertical="center" wrapText="1"/>
    </xf>
    <xf numFmtId="0" fontId="52" fillId="6" borderId="28" xfId="0" applyFont="1" applyFill="1" applyBorder="1" applyAlignment="1">
      <alignment horizontal="center" vertical="center" wrapText="1"/>
    </xf>
    <xf numFmtId="0" fontId="50" fillId="6" borderId="111" xfId="0" applyFont="1" applyFill="1" applyBorder="1" applyAlignment="1">
      <alignment horizontal="center" vertical="center" wrapText="1"/>
    </xf>
    <xf numFmtId="0" fontId="50" fillId="6" borderId="1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0" borderId="69" xfId="0" applyFont="1" applyBorder="1" applyAlignment="1">
      <alignment horizontal="left" vertical="top"/>
    </xf>
    <xf numFmtId="0" fontId="50" fillId="3" borderId="72" xfId="0" applyFont="1" applyFill="1" applyBorder="1" applyAlignment="1">
      <alignment horizontal="center" vertical="center" wrapText="1"/>
    </xf>
    <xf numFmtId="0" fontId="50" fillId="3" borderId="73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top" wrapText="1"/>
    </xf>
    <xf numFmtId="0" fontId="33" fillId="0" borderId="0" xfId="0" applyFont="1" applyFill="1" applyBorder="1" applyAlignment="1">
      <alignment horizontal="left" vertical="top" wrapText="1"/>
    </xf>
    <xf numFmtId="0" fontId="33" fillId="0" borderId="15" xfId="0" applyFont="1" applyFill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/>
    </xf>
    <xf numFmtId="177" fontId="10" fillId="6" borderId="90" xfId="0" applyNumberFormat="1" applyFont="1" applyFill="1" applyBorder="1" applyAlignment="1">
      <alignment horizontal="center" vertical="center"/>
    </xf>
    <xf numFmtId="177" fontId="10" fillId="6" borderId="64" xfId="0" applyNumberFormat="1" applyFont="1" applyFill="1" applyBorder="1" applyAlignment="1">
      <alignment horizontal="center" vertical="center"/>
    </xf>
    <xf numFmtId="0" fontId="50" fillId="6" borderId="62" xfId="0" applyFont="1" applyFill="1" applyBorder="1" applyAlignment="1">
      <alignment horizontal="center" vertical="center" wrapText="1"/>
    </xf>
    <xf numFmtId="0" fontId="50" fillId="6" borderId="8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0" fillId="0" borderId="43" xfId="0" applyFont="1" applyBorder="1" applyAlignment="1">
      <alignment horizontal="center" vertical="center"/>
    </xf>
    <xf numFmtId="0" fontId="52" fillId="6" borderId="89" xfId="0" applyFont="1" applyFill="1" applyBorder="1" applyAlignment="1">
      <alignment horizontal="center" vertical="center" wrapText="1"/>
    </xf>
    <xf numFmtId="177" fontId="16" fillId="6" borderId="21" xfId="0" applyNumberFormat="1" applyFont="1" applyFill="1" applyBorder="1" applyAlignment="1">
      <alignment horizontal="center" vertical="center"/>
    </xf>
    <xf numFmtId="177" fontId="16" fillId="6" borderId="99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top"/>
    </xf>
    <xf numFmtId="9" fontId="2" fillId="0" borderId="24" xfId="0" applyNumberFormat="1" applyFont="1" applyBorder="1" applyAlignment="1">
      <alignment horizontal="center" vertical="center"/>
    </xf>
    <xf numFmtId="9" fontId="2" fillId="0" borderId="37" xfId="0" applyNumberFormat="1" applyFont="1" applyBorder="1" applyAlignment="1">
      <alignment horizontal="center" vertical="center"/>
    </xf>
    <xf numFmtId="0" fontId="51" fillId="5" borderId="55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51" fillId="5" borderId="109" xfId="0" applyFont="1" applyFill="1" applyBorder="1" applyAlignment="1">
      <alignment horizontal="left" vertical="center"/>
    </xf>
    <xf numFmtId="0" fontId="50" fillId="6" borderId="28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9" fontId="2" fillId="0" borderId="34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93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178" fontId="2" fillId="0" borderId="25" xfId="0" applyNumberFormat="1" applyFont="1" applyBorder="1" applyAlignment="1">
      <alignment horizontal="center" vertical="center"/>
    </xf>
    <xf numFmtId="0" fontId="51" fillId="5" borderId="107" xfId="0" applyFont="1" applyFill="1" applyBorder="1" applyAlignment="1">
      <alignment horizontal="left" vertical="center"/>
    </xf>
    <xf numFmtId="0" fontId="50" fillId="0" borderId="35" xfId="0" applyFont="1" applyBorder="1" applyAlignment="1">
      <alignment horizontal="center" vertical="center" shrinkToFit="1"/>
    </xf>
    <xf numFmtId="0" fontId="50" fillId="0" borderId="28" xfId="0" applyFont="1" applyBorder="1" applyAlignment="1">
      <alignment horizontal="center" vertical="center" shrinkToFit="1"/>
    </xf>
    <xf numFmtId="0" fontId="50" fillId="0" borderId="35" xfId="0" applyFont="1" applyFill="1" applyBorder="1" applyAlignment="1">
      <alignment horizontal="center" vertical="center" wrapText="1"/>
    </xf>
    <xf numFmtId="0" fontId="50" fillId="0" borderId="28" xfId="0" applyFont="1" applyFill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8" fontId="2" fillId="0" borderId="2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92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left" vertical="center"/>
    </xf>
    <xf numFmtId="1" fontId="2" fillId="0" borderId="46" xfId="0" applyNumberFormat="1" applyFont="1" applyBorder="1" applyAlignment="1">
      <alignment horizontal="left" vertical="center"/>
    </xf>
    <xf numFmtId="178" fontId="2" fillId="0" borderId="24" xfId="0" applyNumberFormat="1" applyFont="1" applyBorder="1" applyAlignment="1">
      <alignment horizontal="left" vertical="center"/>
    </xf>
    <xf numFmtId="178" fontId="2" fillId="0" borderId="37" xfId="0" applyNumberFormat="1" applyFont="1" applyBorder="1" applyAlignment="1">
      <alignment horizontal="left" vertical="center"/>
    </xf>
    <xf numFmtId="0" fontId="31" fillId="2" borderId="0" xfId="0" applyFont="1" applyFill="1" applyBorder="1" applyAlignment="1">
      <alignment horizontal="left" shrinkToFit="1"/>
    </xf>
    <xf numFmtId="0" fontId="13" fillId="2" borderId="0" xfId="0" applyFont="1" applyFill="1" applyBorder="1" applyAlignment="1">
      <alignment horizontal="left" shrinkToFit="1"/>
    </xf>
    <xf numFmtId="0" fontId="41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7" fillId="0" borderId="0" xfId="0" applyFont="1" applyBorder="1" applyAlignment="1">
      <alignment horizontal="left" vertical="top" wrapText="1"/>
    </xf>
    <xf numFmtId="177" fontId="16" fillId="6" borderId="22" xfId="0" applyNumberFormat="1" applyFont="1" applyFill="1" applyBorder="1" applyAlignment="1">
      <alignment horizontal="center" vertical="center"/>
    </xf>
    <xf numFmtId="177" fontId="16" fillId="6" borderId="92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top"/>
    </xf>
    <xf numFmtId="0" fontId="50" fillId="0" borderId="13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0" fontId="55" fillId="0" borderId="30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177" fontId="16" fillId="6" borderId="25" xfId="0" applyNumberFormat="1" applyFont="1" applyFill="1" applyBorder="1" applyAlignment="1">
      <alignment horizontal="center" vertical="center"/>
    </xf>
    <xf numFmtId="177" fontId="16" fillId="6" borderId="93" xfId="0" applyNumberFormat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6" borderId="70" xfId="0" applyFont="1" applyFill="1" applyBorder="1" applyAlignment="1">
      <alignment horizontal="center" vertical="center" wrapText="1"/>
    </xf>
    <xf numFmtId="0" fontId="50" fillId="6" borderId="7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9" fontId="2" fillId="0" borderId="17" xfId="0" applyNumberFormat="1" applyFont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32" fillId="0" borderId="3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56" fillId="0" borderId="96" xfId="0" applyFont="1" applyBorder="1" applyAlignment="1">
      <alignment horizontal="left" vertical="center" wrapText="1"/>
    </xf>
    <xf numFmtId="0" fontId="56" fillId="0" borderId="65" xfId="0" applyFont="1" applyBorder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/>
    </xf>
    <xf numFmtId="0" fontId="60" fillId="0" borderId="119" xfId="0" applyFont="1" applyBorder="1" applyAlignment="1">
      <alignment horizontal="center" vertical="center"/>
    </xf>
    <xf numFmtId="0" fontId="60" fillId="0" borderId="120" xfId="0" applyFont="1" applyBorder="1" applyAlignment="1">
      <alignment horizontal="center" vertical="center"/>
    </xf>
    <xf numFmtId="0" fontId="60" fillId="0" borderId="112" xfId="0" applyFont="1" applyBorder="1" applyAlignment="1">
      <alignment horizontal="center" vertical="center"/>
    </xf>
    <xf numFmtId="0" fontId="50" fillId="0" borderId="114" xfId="0" applyFont="1" applyBorder="1" applyAlignment="1">
      <alignment horizontal="center" vertical="center" wrapText="1"/>
    </xf>
    <xf numFmtId="0" fontId="50" fillId="0" borderId="115" xfId="0" applyFont="1" applyBorder="1" applyAlignment="1">
      <alignment horizontal="center" vertical="center" wrapText="1"/>
    </xf>
    <xf numFmtId="0" fontId="43" fillId="0" borderId="114" xfId="0" applyFont="1" applyBorder="1" applyAlignment="1">
      <alignment horizontal="center" vertical="center" wrapText="1"/>
    </xf>
    <xf numFmtId="0" fontId="43" fillId="0" borderId="116" xfId="0" applyFont="1" applyBorder="1" applyAlignment="1">
      <alignment horizontal="center" vertical="center" wrapText="1"/>
    </xf>
    <xf numFmtId="0" fontId="43" fillId="0" borderId="115" xfId="0" applyFont="1" applyBorder="1" applyAlignment="1">
      <alignment horizontal="center" vertical="center" wrapText="1"/>
    </xf>
    <xf numFmtId="0" fontId="56" fillId="0" borderId="117" xfId="0" applyFont="1" applyBorder="1" applyAlignment="1">
      <alignment horizontal="left" vertical="center" wrapText="1"/>
    </xf>
    <xf numFmtId="0" fontId="56" fillId="0" borderId="21" xfId="0" applyFont="1" applyBorder="1" applyAlignment="1">
      <alignment horizontal="left" vertical="center" wrapText="1"/>
    </xf>
    <xf numFmtId="0" fontId="43" fillId="0" borderId="36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left" vertical="center"/>
    </xf>
    <xf numFmtId="0" fontId="50" fillId="0" borderId="72" xfId="0" applyFont="1" applyBorder="1" applyAlignment="1">
      <alignment horizontal="center" vertical="center"/>
    </xf>
    <xf numFmtId="0" fontId="50" fillId="0" borderId="73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8" fillId="0" borderId="118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7" fillId="0" borderId="35" xfId="0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43" xfId="0" applyFont="1" applyBorder="1" applyAlignment="1">
      <alignment horizontal="center" vertical="center" wrapText="1"/>
    </xf>
    <xf numFmtId="0" fontId="50" fillId="0" borderId="121" xfId="0" applyFont="1" applyBorder="1" applyAlignment="1">
      <alignment horizontal="center" vertical="center"/>
    </xf>
    <xf numFmtId="0" fontId="50" fillId="0" borderId="122" xfId="0" applyFont="1" applyBorder="1" applyAlignment="1">
      <alignment horizontal="center" vertical="center"/>
    </xf>
    <xf numFmtId="0" fontId="58" fillId="0" borderId="123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122" xfId="0" applyFont="1" applyBorder="1" applyAlignment="1">
      <alignment horizontal="left" vertical="center"/>
    </xf>
    <xf numFmtId="0" fontId="58" fillId="0" borderId="0" xfId="0" applyFont="1" applyBorder="1" applyAlignment="1">
      <alignment horizontal="left" vertical="center"/>
    </xf>
    <xf numFmtId="0" fontId="50" fillId="0" borderId="124" xfId="0" applyFont="1" applyBorder="1" applyAlignment="1">
      <alignment horizontal="center" vertical="center"/>
    </xf>
    <xf numFmtId="0" fontId="50" fillId="0" borderId="125" xfId="0" applyFont="1" applyBorder="1" applyAlignment="1">
      <alignment horizontal="center" vertical="center"/>
    </xf>
    <xf numFmtId="0" fontId="52" fillId="0" borderId="126" xfId="0" applyFont="1" applyBorder="1" applyAlignment="1">
      <alignment horizontal="left" vertical="center"/>
    </xf>
    <xf numFmtId="0" fontId="52" fillId="0" borderId="127" xfId="0" applyFont="1" applyBorder="1" applyAlignment="1">
      <alignment horizontal="left" vertical="center"/>
    </xf>
    <xf numFmtId="0" fontId="52" fillId="0" borderId="12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92D7FF"/>
      <color rgb="FFBEF1FF"/>
      <color rgb="FF0000FF"/>
      <color rgb="FF0070C0"/>
      <color rgb="FF0094FF"/>
      <color rgb="FFFFC000"/>
      <color rgb="FFACD7CA"/>
      <color rgb="FF2683C6"/>
      <color rgb="FF1D6295"/>
      <color rgb="FF4A9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2</xdr:row>
      <xdr:rowOff>118110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78B649-502B-0046-9081-E7E9F11C893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0</xdr:row>
      <xdr:rowOff>662396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2681D-113A-604F-B843-B967D074DA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1</xdr:row>
      <xdr:rowOff>6985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9A244-BA5B-DC4E-9772-EF6D24FED1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13535" cy="64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10160</xdr:rowOff>
    </xdr:from>
    <xdr:to>
      <xdr:col>1</xdr:col>
      <xdr:colOff>1410335</xdr:colOff>
      <xdr:row>1</xdr:row>
      <xdr:rowOff>6985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947F44-6774-4B9A-83CC-4E13197969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160"/>
          <a:ext cx="1638935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4A05-6974-B449-AEAD-8CC5EC115C99}">
  <dimension ref="A1:O34"/>
  <sheetViews>
    <sheetView tabSelected="1" workbookViewId="0">
      <selection activeCell="F28" sqref="F28"/>
    </sheetView>
  </sheetViews>
  <sheetFormatPr defaultColWidth="10.6640625" defaultRowHeight="19.5"/>
  <cols>
    <col min="1" max="1" width="2.6640625" style="11" customWidth="1"/>
    <col min="2" max="2" width="23.77734375" style="11" customWidth="1"/>
    <col min="3" max="14" width="7" style="11" customWidth="1"/>
    <col min="15" max="16384" width="10.6640625" style="11"/>
  </cols>
  <sheetData>
    <row r="1" spans="1:15" s="2" customFormat="1" ht="28.7" customHeight="1">
      <c r="A1" s="217"/>
      <c r="B1" s="217"/>
      <c r="C1" s="218" t="s">
        <v>7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1"/>
    </row>
    <row r="2" spans="1:15" s="2" customFormat="1" ht="16.5">
      <c r="A2" s="217"/>
      <c r="B2" s="217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1"/>
    </row>
    <row r="3" spans="1:15" s="2" customFormat="1" ht="12" customHeight="1">
      <c r="A3" s="217"/>
      <c r="B3" s="217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1"/>
    </row>
    <row r="4" spans="1:15" s="2" customFormat="1" ht="2.1" customHeight="1">
      <c r="A4" s="217"/>
      <c r="B4" s="217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1"/>
    </row>
    <row r="5" spans="1:15" s="3" customFormat="1" ht="16.350000000000001" customHeight="1">
      <c r="A5" s="220" t="s">
        <v>114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4"/>
    </row>
    <row r="6" spans="1:15" s="3" customFormat="1" ht="36.200000000000003" customHeight="1" thickBo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4"/>
    </row>
    <row r="7" spans="1:15" s="6" customFormat="1" ht="18" customHeight="1" thickTop="1">
      <c r="A7" s="209" t="s">
        <v>8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1"/>
      <c r="O7" s="5"/>
    </row>
    <row r="8" spans="1:15" s="17" customFormat="1" ht="18" customHeight="1">
      <c r="A8" s="212" t="s">
        <v>53</v>
      </c>
      <c r="B8" s="181"/>
      <c r="C8" s="203"/>
      <c r="D8" s="190"/>
      <c r="E8" s="190"/>
      <c r="F8" s="190"/>
      <c r="G8" s="190"/>
      <c r="H8" s="204"/>
      <c r="I8" s="201" t="s">
        <v>15</v>
      </c>
      <c r="J8" s="202"/>
      <c r="K8" s="190"/>
      <c r="L8" s="190"/>
      <c r="M8" s="190"/>
      <c r="N8" s="191"/>
      <c r="O8" s="16"/>
    </row>
    <row r="9" spans="1:15" s="17" customFormat="1" ht="18" customHeight="1">
      <c r="A9" s="180" t="s">
        <v>52</v>
      </c>
      <c r="B9" s="213"/>
      <c r="C9" s="192" t="s">
        <v>9</v>
      </c>
      <c r="D9" s="193"/>
      <c r="E9" s="194"/>
      <c r="F9" s="194"/>
      <c r="G9" s="194"/>
      <c r="H9" s="194"/>
      <c r="I9" s="192" t="s">
        <v>10</v>
      </c>
      <c r="J9" s="193"/>
      <c r="K9" s="195" t="s">
        <v>0</v>
      </c>
      <c r="L9" s="196"/>
      <c r="M9" s="196"/>
      <c r="N9" s="197"/>
      <c r="O9" s="16"/>
    </row>
    <row r="10" spans="1:15" s="17" customFormat="1" ht="18" customHeight="1">
      <c r="A10" s="125" t="s">
        <v>51</v>
      </c>
      <c r="B10" s="126"/>
      <c r="C10" s="21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6"/>
      <c r="O10" s="16"/>
    </row>
    <row r="11" spans="1:15" s="17" customFormat="1" ht="18" customHeight="1">
      <c r="A11" s="123"/>
      <c r="B11" s="124" t="s">
        <v>50</v>
      </c>
      <c r="C11" s="187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9"/>
      <c r="O11" s="16"/>
    </row>
    <row r="12" spans="1:15" s="2" customFormat="1" ht="18" customHeight="1">
      <c r="A12" s="180" t="s">
        <v>49</v>
      </c>
      <c r="B12" s="181"/>
      <c r="C12" s="205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206"/>
      <c r="O12" s="1"/>
    </row>
    <row r="13" spans="1:15" s="2" customFormat="1" ht="18" customHeight="1">
      <c r="A13" s="207" t="s">
        <v>48</v>
      </c>
      <c r="B13" s="208"/>
      <c r="C13" s="214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6"/>
      <c r="O13" s="1"/>
    </row>
    <row r="14" spans="1:15" s="2" customFormat="1" ht="18" customHeight="1">
      <c r="A14" s="200" t="s">
        <v>47</v>
      </c>
      <c r="B14" s="186"/>
      <c r="C14" s="223" t="s">
        <v>46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5"/>
      <c r="O14" s="1"/>
    </row>
    <row r="15" spans="1:15" s="2" customFormat="1" ht="18" customHeight="1">
      <c r="A15" s="180" t="s">
        <v>54</v>
      </c>
      <c r="B15" s="181"/>
      <c r="C15" s="205"/>
      <c r="D15" s="194"/>
      <c r="E15" s="194"/>
      <c r="F15" s="194"/>
      <c r="G15" s="194"/>
      <c r="H15" s="194"/>
      <c r="I15" s="192" t="s">
        <v>16</v>
      </c>
      <c r="J15" s="193"/>
      <c r="K15" s="205"/>
      <c r="L15" s="194"/>
      <c r="M15" s="194"/>
      <c r="N15" s="206"/>
      <c r="O15" s="1"/>
    </row>
    <row r="16" spans="1:15" s="2" customFormat="1" ht="18" customHeight="1">
      <c r="A16" s="212" t="s">
        <v>55</v>
      </c>
      <c r="B16" s="181"/>
      <c r="C16" s="205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206"/>
      <c r="O16" s="1"/>
    </row>
    <row r="17" spans="1:15" s="2" customFormat="1" ht="18" customHeight="1">
      <c r="A17" s="259" t="s">
        <v>61</v>
      </c>
      <c r="B17" s="260"/>
      <c r="C17" s="214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6"/>
      <c r="O17" s="1"/>
    </row>
    <row r="18" spans="1:15" s="2" customFormat="1" ht="18" customHeight="1">
      <c r="A18" s="233" t="s">
        <v>60</v>
      </c>
      <c r="B18" s="186"/>
      <c r="C18" s="187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9"/>
      <c r="O18" s="1"/>
    </row>
    <row r="19" spans="1:15" s="2" customFormat="1" ht="18" customHeight="1">
      <c r="A19" s="261" t="s">
        <v>56</v>
      </c>
      <c r="B19" s="262"/>
      <c r="C19" s="254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1"/>
    </row>
    <row r="20" spans="1:15" s="2" customFormat="1" ht="18" customHeight="1">
      <c r="A20" s="200" t="s">
        <v>57</v>
      </c>
      <c r="B20" s="186"/>
      <c r="C20" s="187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9"/>
      <c r="O20" s="1"/>
    </row>
    <row r="21" spans="1:15" s="2" customFormat="1" ht="18" customHeight="1">
      <c r="A21" s="257" t="s">
        <v>62</v>
      </c>
      <c r="B21" s="258"/>
      <c r="C21" s="254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  <c r="O21" s="1"/>
    </row>
    <row r="22" spans="1:15" s="2" customFormat="1" ht="18" customHeight="1">
      <c r="A22" s="185" t="s">
        <v>63</v>
      </c>
      <c r="B22" s="186"/>
      <c r="C22" s="187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9"/>
      <c r="O22" s="1"/>
    </row>
    <row r="23" spans="1:15" s="2" customFormat="1" ht="18" customHeight="1">
      <c r="A23" s="180" t="s">
        <v>54</v>
      </c>
      <c r="B23" s="181"/>
      <c r="C23" s="177"/>
      <c r="D23" s="178"/>
      <c r="E23" s="178"/>
      <c r="F23" s="178"/>
      <c r="G23" s="178"/>
      <c r="H23" s="184"/>
      <c r="I23" s="182" t="s">
        <v>16</v>
      </c>
      <c r="J23" s="183"/>
      <c r="K23" s="177"/>
      <c r="L23" s="178"/>
      <c r="M23" s="178"/>
      <c r="N23" s="179"/>
      <c r="O23" s="1"/>
    </row>
    <row r="24" spans="1:15" s="2" customFormat="1" ht="18" customHeight="1">
      <c r="A24" s="82" t="s">
        <v>55</v>
      </c>
      <c r="B24" s="83"/>
      <c r="C24" s="177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9"/>
      <c r="O24" s="1"/>
    </row>
    <row r="25" spans="1:15" s="2" customFormat="1" ht="36.200000000000003" customHeight="1">
      <c r="A25" s="238" t="s">
        <v>58</v>
      </c>
      <c r="B25" s="239"/>
      <c r="C25" s="240" t="s">
        <v>17</v>
      </c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2"/>
      <c r="O25" s="1"/>
    </row>
    <row r="26" spans="1:15" s="2" customFormat="1" ht="18" customHeight="1" thickBot="1">
      <c r="A26" s="246" t="s">
        <v>59</v>
      </c>
      <c r="B26" s="247"/>
      <c r="C26" s="248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1"/>
    </row>
    <row r="27" spans="1:15" s="2" customFormat="1" ht="8.1" customHeight="1" thickTop="1" thickBot="1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1"/>
    </row>
    <row r="28" spans="1:15" s="2" customFormat="1" ht="18" customHeight="1" thickTop="1" thickBot="1">
      <c r="A28" s="251" t="s">
        <v>14</v>
      </c>
      <c r="B28" s="252"/>
      <c r="C28" s="252"/>
      <c r="D28" s="252"/>
      <c r="E28" s="252"/>
      <c r="F28" s="56" t="str">
        <f>IF(C32&lt;E32,"Maintenance Requirement NOT Met",IF(C32=E32,"Maintenance Requirement Met",IF(C32&gt;E32,"Maintenance Requirement Met")))</f>
        <v>Maintenance Requirement NOT Met</v>
      </c>
      <c r="G28" s="56"/>
      <c r="H28" s="56"/>
      <c r="I28" s="57"/>
      <c r="J28" s="232"/>
      <c r="K28" s="232"/>
      <c r="L28" s="232"/>
      <c r="M28" s="232"/>
      <c r="N28" s="232"/>
      <c r="O28" s="1"/>
    </row>
    <row r="29" spans="1:15" s="2" customFormat="1" ht="18" customHeight="1" thickTop="1">
      <c r="A29" s="58"/>
      <c r="B29" s="59"/>
      <c r="C29" s="243" t="s">
        <v>13</v>
      </c>
      <c r="D29" s="244"/>
      <c r="E29" s="244"/>
      <c r="F29" s="244"/>
      <c r="G29" s="244"/>
      <c r="H29" s="244"/>
      <c r="I29" s="245"/>
      <c r="J29" s="232"/>
      <c r="K29" s="232"/>
      <c r="L29" s="232"/>
      <c r="M29" s="232"/>
      <c r="N29" s="232"/>
      <c r="O29" s="1"/>
    </row>
    <row r="30" spans="1:15" s="2" customFormat="1" ht="18" customHeight="1">
      <c r="A30" s="60">
        <v>1</v>
      </c>
      <c r="B30" s="61" t="s">
        <v>11</v>
      </c>
      <c r="C30" s="234">
        <f>様式2!M132</f>
        <v>0</v>
      </c>
      <c r="D30" s="235"/>
      <c r="E30" s="229" t="str">
        <f>IF(C30&gt;40,"Total Required PDUs Satisfied",IF(C30=40,"Total Required PDUs Satisfied",IF(C30&lt;40,"Continued Education Minimum is 28 PDUs")))</f>
        <v>Continued Education Minimum is 28 PDUs</v>
      </c>
      <c r="F30" s="230"/>
      <c r="G30" s="230"/>
      <c r="H30" s="230"/>
      <c r="I30" s="231"/>
      <c r="J30" s="232"/>
      <c r="K30" s="232"/>
      <c r="L30" s="232"/>
      <c r="M30" s="232"/>
      <c r="N30" s="232"/>
      <c r="O30" s="1"/>
    </row>
    <row r="31" spans="1:15" s="2" customFormat="1" ht="36.200000000000003" customHeight="1">
      <c r="A31" s="62"/>
      <c r="B31" s="63"/>
      <c r="C31" s="74"/>
      <c r="D31" s="75"/>
      <c r="E31" s="226" t="str">
        <f>IF(C30&gt;28,"Minimum Met (Subject to Facilitation and Function Analysis Requirements)",IF(C30=28,"Minimum Met (Subject to Facilitation and Function Analysis Requirements)",IF(C30&lt;28,"Minimum Not Met")))</f>
        <v>Minimum Not Met</v>
      </c>
      <c r="F31" s="227"/>
      <c r="G31" s="227"/>
      <c r="H31" s="227"/>
      <c r="I31" s="228"/>
      <c r="J31" s="232"/>
      <c r="K31" s="232"/>
      <c r="L31" s="232"/>
      <c r="M31" s="232"/>
      <c r="N31" s="232"/>
      <c r="O31" s="1"/>
    </row>
    <row r="32" spans="1:15" s="2" customFormat="1" ht="54.6" customHeight="1" thickBot="1">
      <c r="A32" s="64">
        <v>2</v>
      </c>
      <c r="B32" s="77" t="s">
        <v>12</v>
      </c>
      <c r="C32" s="236">
        <f>様式3!M113</f>
        <v>0</v>
      </c>
      <c r="D32" s="237"/>
      <c r="E32" s="65">
        <f>SUM(40-C30)</f>
        <v>40</v>
      </c>
      <c r="F32" s="221" t="str">
        <f>IF(E30="Continued Education Minimum is 28 PDUs","Service and VM Promotion CPs Needed, Maxiumum 12 CPs (Assumes Continued Education Minimum is Met)",IF(E30="Total Required PDUs Satisfied","No Service and VM Promotion PDUs Needed"))</f>
        <v>Service and VM Promotion CPs Needed, Maxiumum 12 CPs (Assumes Continued Education Minimum is Met)</v>
      </c>
      <c r="G32" s="221"/>
      <c r="H32" s="221"/>
      <c r="I32" s="222"/>
      <c r="J32" s="232"/>
      <c r="K32" s="232"/>
      <c r="L32" s="232"/>
      <c r="M32" s="232"/>
      <c r="N32" s="232"/>
      <c r="O32" s="1"/>
    </row>
    <row r="33" spans="1:15" s="2" customFormat="1" ht="27" customHeight="1" thickTop="1">
      <c r="A33" s="15"/>
      <c r="B33" s="15"/>
      <c r="C33" s="15"/>
      <c r="D33" s="15"/>
      <c r="E33" s="39"/>
      <c r="F33" s="15"/>
      <c r="G33" s="15"/>
      <c r="H33" s="15"/>
      <c r="I33" s="15"/>
      <c r="J33" s="69"/>
      <c r="K33" s="69"/>
      <c r="L33" s="69"/>
      <c r="M33" s="69"/>
      <c r="N33" s="69"/>
      <c r="O33" s="1"/>
    </row>
    <row r="34" spans="1:15">
      <c r="J34" s="28"/>
      <c r="K34" s="28"/>
      <c r="L34" s="28"/>
      <c r="M34" s="28"/>
      <c r="N34" s="28"/>
    </row>
  </sheetData>
  <mergeCells count="57">
    <mergeCell ref="C21:N21"/>
    <mergeCell ref="A21:B21"/>
    <mergeCell ref="C13:N13"/>
    <mergeCell ref="A17:B17"/>
    <mergeCell ref="C17:N17"/>
    <mergeCell ref="C19:N19"/>
    <mergeCell ref="A19:B19"/>
    <mergeCell ref="A25:B25"/>
    <mergeCell ref="C25:N25"/>
    <mergeCell ref="C29:I29"/>
    <mergeCell ref="A26:B26"/>
    <mergeCell ref="C26:N26"/>
    <mergeCell ref="A28:E28"/>
    <mergeCell ref="A27:N27"/>
    <mergeCell ref="A1:B4"/>
    <mergeCell ref="C1:N4"/>
    <mergeCell ref="A5:N6"/>
    <mergeCell ref="F32:I32"/>
    <mergeCell ref="A14:B14"/>
    <mergeCell ref="C14:N14"/>
    <mergeCell ref="A15:B15"/>
    <mergeCell ref="A16:B16"/>
    <mergeCell ref="C16:N16"/>
    <mergeCell ref="E31:I31"/>
    <mergeCell ref="E30:I30"/>
    <mergeCell ref="J28:N32"/>
    <mergeCell ref="A18:B18"/>
    <mergeCell ref="C18:N18"/>
    <mergeCell ref="C30:D30"/>
    <mergeCell ref="C32:D32"/>
    <mergeCell ref="A7:N7"/>
    <mergeCell ref="A8:B8"/>
    <mergeCell ref="A12:B12"/>
    <mergeCell ref="C12:N12"/>
    <mergeCell ref="A9:B9"/>
    <mergeCell ref="C10:N10"/>
    <mergeCell ref="A22:B22"/>
    <mergeCell ref="C22:N22"/>
    <mergeCell ref="K8:N8"/>
    <mergeCell ref="C9:D9"/>
    <mergeCell ref="I9:J9"/>
    <mergeCell ref="E9:H9"/>
    <mergeCell ref="K9:N9"/>
    <mergeCell ref="C11:N11"/>
    <mergeCell ref="A20:B20"/>
    <mergeCell ref="C20:N20"/>
    <mergeCell ref="I8:J8"/>
    <mergeCell ref="C8:H8"/>
    <mergeCell ref="I15:J15"/>
    <mergeCell ref="C15:H15"/>
    <mergeCell ref="K15:N15"/>
    <mergeCell ref="A13:B13"/>
    <mergeCell ref="K23:N23"/>
    <mergeCell ref="C24:N24"/>
    <mergeCell ref="A23:B23"/>
    <mergeCell ref="I23:J23"/>
    <mergeCell ref="C23:H23"/>
  </mergeCells>
  <phoneticPr fontId="20"/>
  <pageMargins left="0.25" right="0.25" top="0.75" bottom="0.75" header="0.3" footer="0.3"/>
  <pageSetup orientation="landscape" copies="25" r:id="rId1"/>
  <headerFooter>
    <oddHeader>&amp;L&amp;"Calibri (Body)</oddHeader>
    <oddFooter>&amp;R&amp;"Calibri (Body),標準"Page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2B63C-2189-B348-811E-05264454FBC1}">
  <dimension ref="A1:AK133"/>
  <sheetViews>
    <sheetView zoomScaleNormal="100" workbookViewId="0">
      <selection activeCell="I53" sqref="I53"/>
    </sheetView>
  </sheetViews>
  <sheetFormatPr defaultColWidth="10.6640625" defaultRowHeight="19.5"/>
  <cols>
    <col min="1" max="1" width="2.6640625" style="11" customWidth="1"/>
    <col min="2" max="2" width="20.77734375" style="11" customWidth="1"/>
    <col min="3" max="3" width="5.44140625" style="11" customWidth="1"/>
    <col min="4" max="4" width="5.6640625" style="11" customWidth="1"/>
    <col min="5" max="5" width="7.6640625" style="11" customWidth="1"/>
    <col min="6" max="6" width="3.109375" style="11" customWidth="1"/>
    <col min="7" max="7" width="3.77734375" style="11" customWidth="1"/>
    <col min="8" max="9" width="5.77734375" style="11" customWidth="1"/>
    <col min="10" max="11" width="8.33203125" style="11" customWidth="1"/>
    <col min="12" max="12" width="9" style="11" customWidth="1"/>
    <col min="13" max="13" width="9.33203125" style="18" customWidth="1"/>
    <col min="14" max="14" width="5.77734375" style="33" customWidth="1"/>
    <col min="15" max="22" width="6" style="33" customWidth="1"/>
    <col min="23" max="37" width="10.6640625" style="23"/>
    <col min="38" max="16384" width="10.6640625" style="11"/>
  </cols>
  <sheetData>
    <row r="1" spans="1:37" s="2" customFormat="1" ht="54" customHeight="1">
      <c r="A1" s="217"/>
      <c r="B1" s="217"/>
      <c r="C1" s="351" t="s">
        <v>115</v>
      </c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9"/>
      <c r="O1" s="39"/>
      <c r="P1" s="39"/>
      <c r="Q1" s="39"/>
      <c r="R1" s="39"/>
      <c r="S1" s="39"/>
      <c r="T1" s="39"/>
      <c r="U1" s="39"/>
      <c r="V1" s="3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s="2" customFormat="1" ht="1.5" customHeight="1">
      <c r="A2" s="217"/>
      <c r="B2" s="217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9"/>
      <c r="O2" s="39"/>
      <c r="P2" s="39"/>
      <c r="Q2" s="39"/>
      <c r="R2" s="39"/>
      <c r="S2" s="39"/>
      <c r="T2" s="39"/>
      <c r="U2" s="39"/>
      <c r="V2" s="3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s="2" customFormat="1" ht="1.5" customHeight="1">
      <c r="A3" s="81"/>
      <c r="B3" s="81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1"/>
      <c r="O3" s="81"/>
      <c r="P3" s="81"/>
      <c r="Q3" s="81"/>
      <c r="R3" s="81"/>
      <c r="S3" s="81"/>
      <c r="T3" s="81"/>
      <c r="U3" s="81"/>
      <c r="V3" s="81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</row>
    <row r="4" spans="1:37" s="3" customFormat="1" ht="18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31"/>
      <c r="O4" s="31"/>
      <c r="P4" s="31"/>
      <c r="Q4" s="31"/>
      <c r="R4" s="31"/>
      <c r="S4" s="31"/>
      <c r="T4" s="31"/>
      <c r="U4" s="31"/>
      <c r="V4" s="31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s="3" customFormat="1" ht="18" customHeight="1">
      <c r="A5" s="354" t="s">
        <v>18</v>
      </c>
      <c r="B5" s="354"/>
      <c r="C5" s="353">
        <f>様式1!C11:N11</f>
        <v>0</v>
      </c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1"/>
      <c r="O5" s="31"/>
      <c r="P5" s="31"/>
      <c r="Q5" s="31"/>
      <c r="R5" s="31"/>
      <c r="S5" s="31"/>
      <c r="T5" s="31"/>
      <c r="U5" s="31"/>
      <c r="V5" s="31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30" customFormat="1" ht="36" customHeight="1">
      <c r="A6" s="347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  <c r="N6" s="379"/>
      <c r="O6" s="379"/>
      <c r="P6" s="379"/>
      <c r="Q6" s="379"/>
      <c r="R6" s="379"/>
      <c r="S6" s="379"/>
      <c r="T6" s="379"/>
      <c r="U6" s="379"/>
      <c r="V6" s="37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</row>
    <row r="7" spans="1:37" s="30" customFormat="1" ht="18" customHeight="1">
      <c r="A7" s="85" t="s">
        <v>1</v>
      </c>
      <c r="B7" s="350" t="s">
        <v>19</v>
      </c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71"/>
      <c r="O7" s="371"/>
      <c r="P7" s="371"/>
      <c r="Q7" s="371"/>
      <c r="R7" s="371"/>
      <c r="S7" s="371"/>
      <c r="T7" s="371"/>
      <c r="U7" s="371"/>
      <c r="V7" s="371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s="30" customFormat="1" ht="18" customHeight="1">
      <c r="A8" s="85" t="s">
        <v>1</v>
      </c>
      <c r="B8" s="349" t="s">
        <v>20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71"/>
      <c r="O8" s="371"/>
      <c r="P8" s="371"/>
      <c r="Q8" s="371"/>
      <c r="R8" s="371"/>
      <c r="S8" s="371"/>
      <c r="T8" s="371"/>
      <c r="U8" s="371"/>
      <c r="V8" s="371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</row>
    <row r="9" spans="1:37" s="30" customFormat="1" ht="18" customHeight="1">
      <c r="A9" s="85" t="s">
        <v>1</v>
      </c>
      <c r="B9" s="349" t="s">
        <v>21</v>
      </c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71"/>
      <c r="O9" s="371"/>
      <c r="P9" s="371"/>
      <c r="Q9" s="371"/>
      <c r="R9" s="371"/>
      <c r="S9" s="371"/>
      <c r="T9" s="371"/>
      <c r="U9" s="371"/>
      <c r="V9" s="371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</row>
    <row r="10" spans="1:37" s="2" customFormat="1" ht="36" customHeight="1">
      <c r="A10" s="85" t="s">
        <v>1</v>
      </c>
      <c r="B10" s="349" t="s">
        <v>22</v>
      </c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71"/>
      <c r="O10" s="371"/>
      <c r="P10" s="371"/>
      <c r="Q10" s="371"/>
      <c r="R10" s="371"/>
      <c r="S10" s="371"/>
      <c r="T10" s="371"/>
      <c r="U10" s="371"/>
      <c r="V10" s="371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</row>
    <row r="11" spans="1:37" s="2" customFormat="1" ht="54" customHeight="1">
      <c r="A11" s="85" t="s">
        <v>1</v>
      </c>
      <c r="B11" s="388" t="s">
        <v>146</v>
      </c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71"/>
      <c r="O11" s="371"/>
      <c r="P11" s="371"/>
      <c r="Q11" s="371"/>
      <c r="R11" s="371"/>
      <c r="S11" s="371"/>
      <c r="T11" s="371"/>
      <c r="U11" s="371"/>
      <c r="V11" s="371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</row>
    <row r="12" spans="1:37" s="2" customFormat="1" ht="36" customHeight="1">
      <c r="A12" s="85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86"/>
      <c r="O12" s="86"/>
      <c r="P12" s="86"/>
      <c r="Q12" s="86"/>
      <c r="R12" s="86"/>
      <c r="S12" s="86"/>
      <c r="T12" s="86"/>
      <c r="U12" s="86"/>
      <c r="V12" s="86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</row>
    <row r="13" spans="1:37" s="2" customFormat="1" ht="36" customHeight="1">
      <c r="A13" s="85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86"/>
      <c r="O13" s="86"/>
      <c r="P13" s="86"/>
      <c r="Q13" s="86"/>
      <c r="R13" s="86"/>
      <c r="S13" s="86"/>
      <c r="T13" s="86"/>
      <c r="U13" s="86"/>
      <c r="V13" s="86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</row>
    <row r="14" spans="1:37" s="2" customFormat="1" ht="36" customHeight="1">
      <c r="A14" s="85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86"/>
      <c r="O14" s="86"/>
      <c r="P14" s="86"/>
      <c r="Q14" s="86"/>
      <c r="R14" s="86"/>
      <c r="S14" s="86"/>
      <c r="T14" s="86"/>
      <c r="U14" s="86"/>
      <c r="V14" s="86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</row>
    <row r="15" spans="1:37" s="2" customFormat="1" ht="36" customHeight="1">
      <c r="A15" s="85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86"/>
      <c r="O15" s="86"/>
      <c r="P15" s="86"/>
      <c r="Q15" s="86"/>
      <c r="R15" s="86"/>
      <c r="S15" s="86"/>
      <c r="T15" s="86"/>
      <c r="U15" s="86"/>
      <c r="V15" s="86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</row>
    <row r="16" spans="1:37" s="2" customFormat="1" ht="36" customHeight="1">
      <c r="A16" s="85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86"/>
      <c r="O16" s="86"/>
      <c r="P16" s="86"/>
      <c r="Q16" s="86"/>
      <c r="R16" s="86"/>
      <c r="S16" s="86"/>
      <c r="T16" s="86"/>
      <c r="U16" s="86"/>
      <c r="V16" s="86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</row>
    <row r="17" spans="1:37" s="2" customFormat="1" ht="36" customHeight="1">
      <c r="A17" s="141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  <c r="O17" s="140"/>
      <c r="P17" s="140"/>
      <c r="Q17" s="140"/>
      <c r="R17" s="140"/>
      <c r="S17" s="140"/>
      <c r="T17" s="140"/>
      <c r="U17" s="140"/>
      <c r="V17" s="140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</row>
    <row r="18" spans="1:37" s="2" customFormat="1" ht="36" customHeight="1">
      <c r="A18" s="85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86"/>
      <c r="O18" s="86"/>
      <c r="P18" s="86"/>
      <c r="Q18" s="86"/>
      <c r="R18" s="86"/>
      <c r="S18" s="86"/>
      <c r="T18" s="86"/>
      <c r="U18" s="86"/>
      <c r="V18" s="86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</row>
    <row r="19" spans="1:37" s="2" customFormat="1" ht="36" customHeight="1">
      <c r="A19" s="85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86"/>
      <c r="O19" s="86"/>
      <c r="P19" s="86"/>
      <c r="Q19" s="86"/>
      <c r="R19" s="86"/>
      <c r="S19" s="86"/>
      <c r="T19" s="86"/>
      <c r="U19" s="86"/>
      <c r="V19" s="86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</row>
    <row r="20" spans="1:37" s="2" customFormat="1" ht="36" customHeight="1">
      <c r="A20" s="85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86"/>
      <c r="O20" s="86"/>
      <c r="P20" s="86"/>
      <c r="Q20" s="86"/>
      <c r="R20" s="86"/>
      <c r="S20" s="86"/>
      <c r="T20" s="86"/>
      <c r="U20" s="86"/>
      <c r="V20" s="86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</row>
    <row r="21" spans="1:37" s="2" customFormat="1" ht="36" customHeight="1">
      <c r="A21" s="8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86"/>
      <c r="O21" s="86"/>
      <c r="P21" s="86"/>
      <c r="Q21" s="86"/>
      <c r="R21" s="86"/>
      <c r="S21" s="86"/>
      <c r="T21" s="86"/>
      <c r="U21" s="86"/>
      <c r="V21" s="86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37" s="2" customFormat="1" ht="36" customHeight="1">
      <c r="A22" s="281" t="s">
        <v>119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78"/>
      <c r="O22" s="78"/>
      <c r="P22" s="78"/>
      <c r="Q22" s="78"/>
      <c r="R22" s="78"/>
      <c r="S22" s="78"/>
      <c r="T22" s="78"/>
      <c r="U22" s="78"/>
      <c r="V22" s="78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37" s="2" customFormat="1" ht="18" customHeight="1" thickBot="1">
      <c r="A23" s="79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78"/>
      <c r="O23" s="78"/>
      <c r="P23" s="78"/>
      <c r="Q23" s="78"/>
      <c r="R23" s="78"/>
      <c r="S23" s="78"/>
      <c r="T23" s="78"/>
      <c r="U23" s="78"/>
      <c r="V23" s="78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37" s="2" customFormat="1" ht="18" customHeight="1" thickTop="1">
      <c r="A24" s="79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284" t="s">
        <v>41</v>
      </c>
      <c r="O24" s="285"/>
      <c r="P24" s="285"/>
      <c r="Q24" s="285"/>
      <c r="R24" s="285"/>
      <c r="S24" s="285"/>
      <c r="T24" s="285"/>
      <c r="U24" s="285"/>
      <c r="V24" s="286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37" s="2" customFormat="1" ht="18" customHeight="1" thickBot="1">
      <c r="A25" s="79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287"/>
      <c r="O25" s="288"/>
      <c r="P25" s="288"/>
      <c r="Q25" s="288"/>
      <c r="R25" s="288"/>
      <c r="S25" s="288"/>
      <c r="T25" s="288"/>
      <c r="U25" s="288"/>
      <c r="V25" s="28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37" s="2" customFormat="1" ht="18" customHeight="1" thickTop="1">
      <c r="A26" s="85" t="s">
        <v>1</v>
      </c>
      <c r="B26" s="290" t="s">
        <v>39</v>
      </c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1"/>
      <c r="O26" s="293" t="s">
        <v>4</v>
      </c>
      <c r="P26" s="295" t="s">
        <v>24</v>
      </c>
      <c r="Q26" s="293" t="s">
        <v>29</v>
      </c>
      <c r="R26" s="297" t="s">
        <v>147</v>
      </c>
      <c r="S26" s="293" t="s">
        <v>25</v>
      </c>
      <c r="T26" s="299" t="s">
        <v>26</v>
      </c>
      <c r="U26" s="299" t="s">
        <v>27</v>
      </c>
      <c r="V26" s="301" t="s">
        <v>28</v>
      </c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37" s="2" customFormat="1" ht="18" customHeight="1">
      <c r="A27" s="79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292"/>
      <c r="O27" s="293"/>
      <c r="P27" s="295"/>
      <c r="Q27" s="293"/>
      <c r="R27" s="297"/>
      <c r="S27" s="293"/>
      <c r="T27" s="299"/>
      <c r="U27" s="299"/>
      <c r="V27" s="301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</row>
    <row r="28" spans="1:37" s="2" customFormat="1" ht="18" customHeight="1">
      <c r="A28" s="79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292"/>
      <c r="O28" s="293"/>
      <c r="P28" s="295"/>
      <c r="Q28" s="293"/>
      <c r="R28" s="297"/>
      <c r="S28" s="293"/>
      <c r="T28" s="299"/>
      <c r="U28" s="299"/>
      <c r="V28" s="301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29" spans="1:37" s="2" customFormat="1" ht="18" customHeight="1" thickBot="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292"/>
      <c r="O29" s="293"/>
      <c r="P29" s="295"/>
      <c r="Q29" s="293"/>
      <c r="R29" s="297"/>
      <c r="S29" s="293"/>
      <c r="T29" s="299"/>
      <c r="U29" s="299"/>
      <c r="V29" s="301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  <row r="30" spans="1:37" s="2" customFormat="1" ht="54" customHeight="1" thickTop="1" thickBot="1">
      <c r="A30" s="303" t="s">
        <v>116</v>
      </c>
      <c r="B30" s="304"/>
      <c r="C30" s="305" t="s">
        <v>40</v>
      </c>
      <c r="D30" s="306"/>
      <c r="E30" s="306"/>
      <c r="F30" s="306"/>
      <c r="G30" s="304"/>
      <c r="H30" s="305" t="s">
        <v>117</v>
      </c>
      <c r="I30" s="304"/>
      <c r="J30" s="305" t="s">
        <v>118</v>
      </c>
      <c r="K30" s="304"/>
      <c r="L30" s="102" t="s">
        <v>2</v>
      </c>
      <c r="M30" s="102" t="s">
        <v>3</v>
      </c>
      <c r="N30" s="162" t="s">
        <v>23</v>
      </c>
      <c r="O30" s="294"/>
      <c r="P30" s="296"/>
      <c r="Q30" s="294"/>
      <c r="R30" s="298"/>
      <c r="S30" s="294"/>
      <c r="T30" s="300"/>
      <c r="U30" s="300"/>
      <c r="V30" s="302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s="2" customFormat="1" ht="27.95" customHeight="1" thickTop="1">
      <c r="A31" s="275"/>
      <c r="B31" s="276"/>
      <c r="C31" s="277" t="s">
        <v>0</v>
      </c>
      <c r="D31" s="278"/>
      <c r="E31" s="278"/>
      <c r="F31" s="278"/>
      <c r="G31" s="276"/>
      <c r="H31" s="277"/>
      <c r="I31" s="276"/>
      <c r="J31" s="279"/>
      <c r="K31" s="280"/>
      <c r="L31" s="89"/>
      <c r="M31" s="90"/>
      <c r="N31" s="110">
        <f>IF(M31=0,0,IF(M31=1,L31,IF(M31=2,0,IF(M31=3,0,IF(M31=4,0,IF(M31=5,0,IF(M31=6,0,IF(M31=7,0,IF(M31=8,0,IF(M31=9,0))))))))))/10</f>
        <v>0</v>
      </c>
      <c r="O31" s="110">
        <f t="shared" ref="O31:O44" si="0">IF(M31=0,0,IF(M31=1,0,IF(M31=2,L31,IF(M31=3,0,IF(M31=4,0,IF(M31=5,0,IF(M31=6,0,IF(M31=7,0,IF(M31=8,0,IF(M31=9,0))))))))))/10</f>
        <v>0</v>
      </c>
      <c r="P31" s="110">
        <f t="shared" ref="P31:P44" si="1">IF(M31=0,0,IF(M31=1,0,IF(M31=2,0,IF(M31=3,L31,IF(M31=4,0,IF(M31=5,0,IF(M31=6,0,IF(M31=7,0,IF(M31=8,0,IF(M31=9,0))))))))))/10</f>
        <v>0</v>
      </c>
      <c r="Q31" s="110">
        <f t="shared" ref="Q31:Q44" si="2">IF(M31=0,0,IF(M31=1,0,IF(M31=2,0,IF(M31=3,0,IF(M31=4,L31,IF(M31=5,0,IF(M31=6,0,IF(M31=7,0,IF(M31=8,0,IF(M31=9,0))))))))))/10</f>
        <v>0</v>
      </c>
      <c r="R31" s="110">
        <f t="shared" ref="R31:R44" si="3">IF(M31=0,0,IF(M31=1,0,IF(M31=2,0,IF(M31=3,0,IF(M31=4,0,IF(M31=5,L31,IF(M31=6,0,IF(M31=7,0,IF(M31=8,0,IF(M31=9,0))))))))))/10</f>
        <v>0</v>
      </c>
      <c r="S31" s="110">
        <f t="shared" ref="S31:S44" si="4">IF(M31=0,0,IF(M31=1,0,IF(M31=2,0,IF(M31=3,0,IF(M31=4,0,IF(M31=5,0,IF(M31=6,L31,IF(M31=7,0,IF(M31=8,0,IF(M31=9,0))))))))))/10</f>
        <v>0</v>
      </c>
      <c r="T31" s="110">
        <f t="shared" ref="T31:T44" si="5">IF(M31=0,0,IF(M31=1,0,IF(M31=2,0,IF(M31=3,0,IF(M31=4,0,IF(M31=5,0,IF(M31=6,0,IF(M31=7,L31,IF(M31=8,0,IF(M31=9,0))))))))))/10</f>
        <v>0</v>
      </c>
      <c r="U31" s="110">
        <f t="shared" ref="U31:U44" si="6">IF(M31=0,0,IF(M31=1,0,IF(M31=2,0,IF(M31=3,0,IF(M31=4,0,IF(M31=5,0,IF(M31=6,0,IF(M31=7,0,IF(M31=8,L31,IF(M31=9,0))))))))))/10</f>
        <v>0</v>
      </c>
      <c r="V31" s="105">
        <f t="shared" ref="V31:V44" si="7">IF(M31=0,0,IF(M31=1,0,IF(M31=2,0,IF(M31=3,0,IF(M31=4,0,IF(M31=5,0,IF(M31=6,0,IF(M31=7,0,IF(M31=8,0,IF(M31=9,L31))))))))))/10</f>
        <v>0</v>
      </c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s="2" customFormat="1" ht="27.95" customHeight="1">
      <c r="A32" s="271"/>
      <c r="B32" s="272"/>
      <c r="C32" s="273" t="s">
        <v>0</v>
      </c>
      <c r="D32" s="274"/>
      <c r="E32" s="274"/>
      <c r="F32" s="274"/>
      <c r="G32" s="272"/>
      <c r="H32" s="273"/>
      <c r="I32" s="272"/>
      <c r="J32" s="263"/>
      <c r="K32" s="264"/>
      <c r="L32" s="52"/>
      <c r="M32" s="41"/>
      <c r="N32" s="106">
        <f>IF(M32=0,0,IF(M32=1,L32,IF(M32=2,0,IF(M32=3,0,IF(M32=4,0,IF(M32=5,0,IF(M32=6,0,IF(M32=7,0,IF(M32=8,0,IF(M32=9,0))))))))))/10</f>
        <v>0</v>
      </c>
      <c r="O32" s="106">
        <f t="shared" si="0"/>
        <v>0</v>
      </c>
      <c r="P32" s="106">
        <f t="shared" si="1"/>
        <v>0</v>
      </c>
      <c r="Q32" s="106">
        <f t="shared" si="2"/>
        <v>0</v>
      </c>
      <c r="R32" s="106">
        <f t="shared" si="3"/>
        <v>0</v>
      </c>
      <c r="S32" s="106">
        <f t="shared" si="4"/>
        <v>0</v>
      </c>
      <c r="T32" s="106">
        <f t="shared" si="5"/>
        <v>0</v>
      </c>
      <c r="U32" s="106">
        <f t="shared" si="6"/>
        <v>0</v>
      </c>
      <c r="V32" s="107">
        <f t="shared" si="7"/>
        <v>0</v>
      </c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 s="2" customFormat="1" ht="27.95" customHeight="1">
      <c r="A33" s="271"/>
      <c r="B33" s="272"/>
      <c r="C33" s="273" t="s">
        <v>0</v>
      </c>
      <c r="D33" s="274"/>
      <c r="E33" s="274"/>
      <c r="F33" s="274"/>
      <c r="G33" s="272"/>
      <c r="H33" s="273"/>
      <c r="I33" s="272"/>
      <c r="J33" s="263"/>
      <c r="K33" s="264"/>
      <c r="L33" s="52"/>
      <c r="M33" s="41"/>
      <c r="N33" s="106">
        <f t="shared" ref="N33:N38" si="8">IF(M33=0,0,IF(M33=1,L33,IF(M33=2,0,IF(M33=3,0,IF(M33=4,0,IF(M33=5,0,IF(M33=6,0,IF(M33=7,0,IF(M33=8,0,IF(M33=9,0))))))))))/10</f>
        <v>0</v>
      </c>
      <c r="O33" s="106">
        <f t="shared" si="0"/>
        <v>0</v>
      </c>
      <c r="P33" s="106">
        <f t="shared" si="1"/>
        <v>0</v>
      </c>
      <c r="Q33" s="106">
        <f t="shared" si="2"/>
        <v>0</v>
      </c>
      <c r="R33" s="106">
        <f t="shared" si="3"/>
        <v>0</v>
      </c>
      <c r="S33" s="106">
        <f t="shared" si="4"/>
        <v>0</v>
      </c>
      <c r="T33" s="106">
        <f t="shared" si="5"/>
        <v>0</v>
      </c>
      <c r="U33" s="106">
        <f t="shared" si="6"/>
        <v>0</v>
      </c>
      <c r="V33" s="107">
        <f t="shared" si="7"/>
        <v>0</v>
      </c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s="2" customFormat="1" ht="27.95" customHeight="1">
      <c r="A34" s="271"/>
      <c r="B34" s="272"/>
      <c r="C34" s="273"/>
      <c r="D34" s="274"/>
      <c r="E34" s="274"/>
      <c r="F34" s="274"/>
      <c r="G34" s="272"/>
      <c r="H34" s="273"/>
      <c r="I34" s="272"/>
      <c r="J34" s="263"/>
      <c r="K34" s="264"/>
      <c r="L34" s="52"/>
      <c r="M34" s="41"/>
      <c r="N34" s="106">
        <f t="shared" si="8"/>
        <v>0</v>
      </c>
      <c r="O34" s="106">
        <f t="shared" si="0"/>
        <v>0</v>
      </c>
      <c r="P34" s="106">
        <f t="shared" si="1"/>
        <v>0</v>
      </c>
      <c r="Q34" s="106">
        <f t="shared" si="2"/>
        <v>0</v>
      </c>
      <c r="R34" s="106">
        <f t="shared" si="3"/>
        <v>0</v>
      </c>
      <c r="S34" s="106">
        <f t="shared" si="4"/>
        <v>0</v>
      </c>
      <c r="T34" s="106">
        <f t="shared" si="5"/>
        <v>0</v>
      </c>
      <c r="U34" s="106">
        <f t="shared" si="6"/>
        <v>0</v>
      </c>
      <c r="V34" s="107">
        <f t="shared" si="7"/>
        <v>0</v>
      </c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 s="2" customFormat="1" ht="27.95" customHeight="1">
      <c r="A35" s="271"/>
      <c r="B35" s="272"/>
      <c r="C35" s="273"/>
      <c r="D35" s="274"/>
      <c r="E35" s="274"/>
      <c r="F35" s="274"/>
      <c r="G35" s="272"/>
      <c r="H35" s="273"/>
      <c r="I35" s="272"/>
      <c r="J35" s="263"/>
      <c r="K35" s="264"/>
      <c r="L35" s="52"/>
      <c r="M35" s="41"/>
      <c r="N35" s="106">
        <f t="shared" si="8"/>
        <v>0</v>
      </c>
      <c r="O35" s="106">
        <f t="shared" si="0"/>
        <v>0</v>
      </c>
      <c r="P35" s="106">
        <f t="shared" si="1"/>
        <v>0</v>
      </c>
      <c r="Q35" s="106">
        <f t="shared" si="2"/>
        <v>0</v>
      </c>
      <c r="R35" s="106">
        <f t="shared" si="3"/>
        <v>0</v>
      </c>
      <c r="S35" s="106">
        <f t="shared" si="4"/>
        <v>0</v>
      </c>
      <c r="T35" s="106">
        <f t="shared" si="5"/>
        <v>0</v>
      </c>
      <c r="U35" s="106">
        <f t="shared" si="6"/>
        <v>0</v>
      </c>
      <c r="V35" s="107">
        <f t="shared" si="7"/>
        <v>0</v>
      </c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 s="2" customFormat="1" ht="27.95" customHeight="1">
      <c r="A36" s="271"/>
      <c r="B36" s="272"/>
      <c r="C36" s="273"/>
      <c r="D36" s="274"/>
      <c r="E36" s="274"/>
      <c r="F36" s="274"/>
      <c r="G36" s="272"/>
      <c r="H36" s="273"/>
      <c r="I36" s="272"/>
      <c r="J36" s="263"/>
      <c r="K36" s="264"/>
      <c r="L36" s="52"/>
      <c r="M36" s="41"/>
      <c r="N36" s="106">
        <f t="shared" si="8"/>
        <v>0</v>
      </c>
      <c r="O36" s="106">
        <f t="shared" si="0"/>
        <v>0</v>
      </c>
      <c r="P36" s="106">
        <f t="shared" si="1"/>
        <v>0</v>
      </c>
      <c r="Q36" s="106">
        <f t="shared" si="2"/>
        <v>0</v>
      </c>
      <c r="R36" s="106">
        <f t="shared" si="3"/>
        <v>0</v>
      </c>
      <c r="S36" s="106">
        <f t="shared" si="4"/>
        <v>0</v>
      </c>
      <c r="T36" s="106">
        <f t="shared" si="5"/>
        <v>0</v>
      </c>
      <c r="U36" s="106">
        <f t="shared" si="6"/>
        <v>0</v>
      </c>
      <c r="V36" s="107">
        <f t="shared" si="7"/>
        <v>0</v>
      </c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s="2" customFormat="1" ht="27.95" customHeight="1">
      <c r="A37" s="271"/>
      <c r="B37" s="272"/>
      <c r="C37" s="273" t="s">
        <v>0</v>
      </c>
      <c r="D37" s="274"/>
      <c r="E37" s="274"/>
      <c r="F37" s="274"/>
      <c r="G37" s="272"/>
      <c r="H37" s="273"/>
      <c r="I37" s="272"/>
      <c r="J37" s="263"/>
      <c r="K37" s="264"/>
      <c r="L37" s="52"/>
      <c r="M37" s="41"/>
      <c r="N37" s="106">
        <f t="shared" si="8"/>
        <v>0</v>
      </c>
      <c r="O37" s="106">
        <f t="shared" si="0"/>
        <v>0</v>
      </c>
      <c r="P37" s="106">
        <f t="shared" si="1"/>
        <v>0</v>
      </c>
      <c r="Q37" s="106">
        <f t="shared" si="2"/>
        <v>0</v>
      </c>
      <c r="R37" s="106">
        <f t="shared" si="3"/>
        <v>0</v>
      </c>
      <c r="S37" s="106">
        <f t="shared" si="4"/>
        <v>0</v>
      </c>
      <c r="T37" s="106">
        <f t="shared" si="5"/>
        <v>0</v>
      </c>
      <c r="U37" s="106">
        <f t="shared" si="6"/>
        <v>0</v>
      </c>
      <c r="V37" s="107">
        <f t="shared" si="7"/>
        <v>0</v>
      </c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s="2" customFormat="1" ht="27.95" customHeight="1">
      <c r="A38" s="271"/>
      <c r="B38" s="272"/>
      <c r="C38" s="273"/>
      <c r="D38" s="274"/>
      <c r="E38" s="274"/>
      <c r="F38" s="274"/>
      <c r="G38" s="272"/>
      <c r="H38" s="273"/>
      <c r="I38" s="272"/>
      <c r="J38" s="263"/>
      <c r="K38" s="264"/>
      <c r="L38" s="52"/>
      <c r="M38" s="41"/>
      <c r="N38" s="106">
        <f t="shared" si="8"/>
        <v>0</v>
      </c>
      <c r="O38" s="106">
        <f t="shared" si="0"/>
        <v>0</v>
      </c>
      <c r="P38" s="106">
        <f t="shared" si="1"/>
        <v>0</v>
      </c>
      <c r="Q38" s="106">
        <f t="shared" si="2"/>
        <v>0</v>
      </c>
      <c r="R38" s="106">
        <f t="shared" si="3"/>
        <v>0</v>
      </c>
      <c r="S38" s="106">
        <f t="shared" si="4"/>
        <v>0</v>
      </c>
      <c r="T38" s="106">
        <f t="shared" si="5"/>
        <v>0</v>
      </c>
      <c r="U38" s="106">
        <f t="shared" si="6"/>
        <v>0</v>
      </c>
      <c r="V38" s="107">
        <f t="shared" si="7"/>
        <v>0</v>
      </c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s="2" customFormat="1" ht="27.95" customHeight="1">
      <c r="A39" s="271"/>
      <c r="B39" s="272"/>
      <c r="C39" s="273"/>
      <c r="D39" s="274"/>
      <c r="E39" s="274"/>
      <c r="F39" s="274"/>
      <c r="G39" s="272"/>
      <c r="H39" s="273"/>
      <c r="I39" s="272"/>
      <c r="J39" s="263"/>
      <c r="K39" s="264"/>
      <c r="L39" s="52"/>
      <c r="M39" s="41"/>
      <c r="N39" s="106">
        <f t="shared" ref="N39:N44" si="9">IF(M39=0,0,IF(M39=1,L39,IF(M39=2,0,IF(M39=3,0,IF(M39=4,0,IF(M39=5,0,IF(M39=6,0,IF(M39=7,0,IF(M39=8,0,IF(M39=9,0))))))))))/10</f>
        <v>0</v>
      </c>
      <c r="O39" s="106">
        <f t="shared" si="0"/>
        <v>0</v>
      </c>
      <c r="P39" s="106">
        <f t="shared" si="1"/>
        <v>0</v>
      </c>
      <c r="Q39" s="106">
        <f t="shared" si="2"/>
        <v>0</v>
      </c>
      <c r="R39" s="106">
        <f t="shared" si="3"/>
        <v>0</v>
      </c>
      <c r="S39" s="106">
        <f t="shared" si="4"/>
        <v>0</v>
      </c>
      <c r="T39" s="106">
        <f t="shared" si="5"/>
        <v>0</v>
      </c>
      <c r="U39" s="106">
        <f t="shared" si="6"/>
        <v>0</v>
      </c>
      <c r="V39" s="107">
        <f t="shared" si="7"/>
        <v>0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s="2" customFormat="1" ht="27.95" customHeight="1">
      <c r="A40" s="271"/>
      <c r="B40" s="272"/>
      <c r="C40" s="273"/>
      <c r="D40" s="274"/>
      <c r="E40" s="274"/>
      <c r="F40" s="274"/>
      <c r="G40" s="272"/>
      <c r="H40" s="273"/>
      <c r="I40" s="272"/>
      <c r="J40" s="263"/>
      <c r="K40" s="264"/>
      <c r="L40" s="52"/>
      <c r="M40" s="41"/>
      <c r="N40" s="106">
        <f t="shared" si="9"/>
        <v>0</v>
      </c>
      <c r="O40" s="106">
        <f t="shared" si="0"/>
        <v>0</v>
      </c>
      <c r="P40" s="106">
        <f t="shared" si="1"/>
        <v>0</v>
      </c>
      <c r="Q40" s="106">
        <f t="shared" si="2"/>
        <v>0</v>
      </c>
      <c r="R40" s="106">
        <f t="shared" si="3"/>
        <v>0</v>
      </c>
      <c r="S40" s="106">
        <f t="shared" si="4"/>
        <v>0</v>
      </c>
      <c r="T40" s="106">
        <f t="shared" si="5"/>
        <v>0</v>
      </c>
      <c r="U40" s="106">
        <f t="shared" si="6"/>
        <v>0</v>
      </c>
      <c r="V40" s="107">
        <f t="shared" si="7"/>
        <v>0</v>
      </c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 s="2" customFormat="1" ht="27.95" customHeight="1">
      <c r="A41" s="271"/>
      <c r="B41" s="272"/>
      <c r="C41" s="273"/>
      <c r="D41" s="274"/>
      <c r="E41" s="274"/>
      <c r="F41" s="274"/>
      <c r="G41" s="272"/>
      <c r="H41" s="273"/>
      <c r="I41" s="272"/>
      <c r="J41" s="263"/>
      <c r="K41" s="264"/>
      <c r="L41" s="52"/>
      <c r="M41" s="41"/>
      <c r="N41" s="106">
        <f t="shared" si="9"/>
        <v>0</v>
      </c>
      <c r="O41" s="106">
        <f t="shared" si="0"/>
        <v>0</v>
      </c>
      <c r="P41" s="106">
        <f t="shared" si="1"/>
        <v>0</v>
      </c>
      <c r="Q41" s="106">
        <f t="shared" si="2"/>
        <v>0</v>
      </c>
      <c r="R41" s="106">
        <f t="shared" si="3"/>
        <v>0</v>
      </c>
      <c r="S41" s="106">
        <f t="shared" si="4"/>
        <v>0</v>
      </c>
      <c r="T41" s="106">
        <f t="shared" si="5"/>
        <v>0</v>
      </c>
      <c r="U41" s="106">
        <f t="shared" si="6"/>
        <v>0</v>
      </c>
      <c r="V41" s="107">
        <f t="shared" si="7"/>
        <v>0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s="2" customFormat="1" ht="27.95" customHeight="1">
      <c r="A42" s="271"/>
      <c r="B42" s="272"/>
      <c r="C42" s="273"/>
      <c r="D42" s="274"/>
      <c r="E42" s="274"/>
      <c r="F42" s="274"/>
      <c r="G42" s="272"/>
      <c r="H42" s="273"/>
      <c r="I42" s="272"/>
      <c r="J42" s="263"/>
      <c r="K42" s="264"/>
      <c r="L42" s="52"/>
      <c r="M42" s="41"/>
      <c r="N42" s="106">
        <f t="shared" si="9"/>
        <v>0</v>
      </c>
      <c r="O42" s="106">
        <f t="shared" si="0"/>
        <v>0</v>
      </c>
      <c r="P42" s="106">
        <f t="shared" si="1"/>
        <v>0</v>
      </c>
      <c r="Q42" s="106">
        <f t="shared" si="2"/>
        <v>0</v>
      </c>
      <c r="R42" s="106">
        <f t="shared" si="3"/>
        <v>0</v>
      </c>
      <c r="S42" s="106">
        <f t="shared" si="4"/>
        <v>0</v>
      </c>
      <c r="T42" s="106">
        <f t="shared" si="5"/>
        <v>0</v>
      </c>
      <c r="U42" s="106">
        <f t="shared" si="6"/>
        <v>0</v>
      </c>
      <c r="V42" s="107">
        <f t="shared" si="7"/>
        <v>0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2" customFormat="1" ht="27.95" customHeight="1">
      <c r="A43" s="271"/>
      <c r="B43" s="272"/>
      <c r="C43" s="273"/>
      <c r="D43" s="274"/>
      <c r="E43" s="274"/>
      <c r="F43" s="274"/>
      <c r="G43" s="272"/>
      <c r="H43" s="273"/>
      <c r="I43" s="272"/>
      <c r="J43" s="263"/>
      <c r="K43" s="264"/>
      <c r="L43" s="52"/>
      <c r="M43" s="41"/>
      <c r="N43" s="106">
        <f t="shared" si="9"/>
        <v>0</v>
      </c>
      <c r="O43" s="106">
        <f t="shared" si="0"/>
        <v>0</v>
      </c>
      <c r="P43" s="106">
        <f t="shared" si="1"/>
        <v>0</v>
      </c>
      <c r="Q43" s="106">
        <f t="shared" si="2"/>
        <v>0</v>
      </c>
      <c r="R43" s="106">
        <f t="shared" si="3"/>
        <v>0</v>
      </c>
      <c r="S43" s="106">
        <f t="shared" si="4"/>
        <v>0</v>
      </c>
      <c r="T43" s="106">
        <f t="shared" si="5"/>
        <v>0</v>
      </c>
      <c r="U43" s="106">
        <f t="shared" si="6"/>
        <v>0</v>
      </c>
      <c r="V43" s="107">
        <f t="shared" si="7"/>
        <v>0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s="2" customFormat="1" ht="27.95" customHeight="1" thickBot="1">
      <c r="A44" s="265"/>
      <c r="B44" s="266"/>
      <c r="C44" s="267"/>
      <c r="D44" s="268"/>
      <c r="E44" s="268"/>
      <c r="F44" s="268"/>
      <c r="G44" s="266"/>
      <c r="H44" s="267"/>
      <c r="I44" s="266"/>
      <c r="J44" s="269"/>
      <c r="K44" s="270"/>
      <c r="L44" s="53"/>
      <c r="M44" s="42"/>
      <c r="N44" s="108">
        <f t="shared" si="9"/>
        <v>0</v>
      </c>
      <c r="O44" s="108">
        <f t="shared" si="0"/>
        <v>0</v>
      </c>
      <c r="P44" s="108">
        <f t="shared" si="1"/>
        <v>0</v>
      </c>
      <c r="Q44" s="108">
        <f t="shared" si="2"/>
        <v>0</v>
      </c>
      <c r="R44" s="108">
        <f t="shared" si="3"/>
        <v>0</v>
      </c>
      <c r="S44" s="108">
        <f t="shared" si="4"/>
        <v>0</v>
      </c>
      <c r="T44" s="108">
        <f t="shared" si="5"/>
        <v>0</v>
      </c>
      <c r="U44" s="108">
        <f t="shared" si="6"/>
        <v>0</v>
      </c>
      <c r="V44" s="109">
        <f t="shared" si="7"/>
        <v>0</v>
      </c>
      <c r="W44" s="118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s="2" customFormat="1" ht="36" customHeight="1" thickTop="1">
      <c r="A45" s="8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86"/>
      <c r="O45" s="86"/>
      <c r="P45" s="86"/>
      <c r="Q45" s="86"/>
      <c r="R45" s="86"/>
      <c r="S45" s="86"/>
      <c r="T45" s="86"/>
      <c r="U45" s="86"/>
      <c r="V45" s="86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s="2" customFormat="1" ht="36" customHeight="1">
      <c r="A46" s="309" t="s">
        <v>120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10"/>
      <c r="L46" s="310"/>
      <c r="M46" s="310"/>
      <c r="N46" s="19"/>
      <c r="O46" s="93"/>
      <c r="P46" s="93"/>
      <c r="Q46" s="93"/>
      <c r="R46" s="93"/>
      <c r="S46" s="93"/>
      <c r="T46" s="93"/>
      <c r="U46" s="93"/>
      <c r="V46" s="93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s="2" customFormat="1" ht="18" customHeight="1" thickBot="1">
      <c r="A47" s="91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19"/>
      <c r="O47" s="93"/>
      <c r="P47" s="93"/>
      <c r="Q47" s="93"/>
      <c r="R47" s="93"/>
      <c r="S47" s="93"/>
      <c r="T47" s="93"/>
      <c r="U47" s="93"/>
      <c r="V47" s="93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s="2" customFormat="1" ht="18" customHeight="1" thickTop="1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284" t="s">
        <v>41</v>
      </c>
      <c r="O48" s="285"/>
      <c r="P48" s="285"/>
      <c r="Q48" s="285"/>
      <c r="R48" s="285"/>
      <c r="S48" s="285"/>
      <c r="T48" s="285"/>
      <c r="U48" s="285"/>
      <c r="V48" s="286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7" s="2" customFormat="1" ht="18" customHeight="1" thickBo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287"/>
      <c r="O49" s="288"/>
      <c r="P49" s="288"/>
      <c r="Q49" s="288"/>
      <c r="R49" s="288"/>
      <c r="S49" s="288"/>
      <c r="T49" s="288"/>
      <c r="U49" s="288"/>
      <c r="V49" s="28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7" s="2" customFormat="1" ht="18" customHeight="1" thickTop="1">
      <c r="A50" s="85" t="s">
        <v>1</v>
      </c>
      <c r="B50" s="307" t="s">
        <v>160</v>
      </c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8"/>
      <c r="N50" s="291"/>
      <c r="O50" s="372" t="s">
        <v>4</v>
      </c>
      <c r="P50" s="373" t="s">
        <v>24</v>
      </c>
      <c r="Q50" s="372" t="s">
        <v>29</v>
      </c>
      <c r="R50" s="374" t="s">
        <v>147</v>
      </c>
      <c r="S50" s="372" t="s">
        <v>25</v>
      </c>
      <c r="T50" s="375" t="s">
        <v>26</v>
      </c>
      <c r="U50" s="375" t="s">
        <v>27</v>
      </c>
      <c r="V50" s="321" t="s">
        <v>28</v>
      </c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7" s="2" customFormat="1" ht="18" customHeight="1">
      <c r="A51" s="85" t="s">
        <v>1</v>
      </c>
      <c r="B51" s="307" t="s">
        <v>30</v>
      </c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8"/>
      <c r="N51" s="292"/>
      <c r="O51" s="293"/>
      <c r="P51" s="295"/>
      <c r="Q51" s="293"/>
      <c r="R51" s="297"/>
      <c r="S51" s="293"/>
      <c r="T51" s="299"/>
      <c r="U51" s="299"/>
      <c r="V51" s="322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7" s="2" customFormat="1" ht="18" customHeight="1">
      <c r="A52" s="85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292"/>
      <c r="O52" s="293"/>
      <c r="P52" s="295"/>
      <c r="Q52" s="293"/>
      <c r="R52" s="297"/>
      <c r="S52" s="293"/>
      <c r="T52" s="299"/>
      <c r="U52" s="299"/>
      <c r="V52" s="322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7" s="2" customFormat="1" ht="18" customHeight="1" thickBot="1">
      <c r="A53" s="85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292"/>
      <c r="O53" s="293"/>
      <c r="P53" s="295"/>
      <c r="Q53" s="293"/>
      <c r="R53" s="297"/>
      <c r="S53" s="293"/>
      <c r="T53" s="299"/>
      <c r="U53" s="299"/>
      <c r="V53" s="322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</row>
    <row r="54" spans="1:37" s="2" customFormat="1" ht="54" customHeight="1" thickTop="1" thickBot="1">
      <c r="A54" s="318" t="s">
        <v>121</v>
      </c>
      <c r="B54" s="316"/>
      <c r="C54" s="315" t="s">
        <v>31</v>
      </c>
      <c r="D54" s="317"/>
      <c r="E54" s="317"/>
      <c r="F54" s="317"/>
      <c r="G54" s="316"/>
      <c r="H54" s="315" t="s">
        <v>117</v>
      </c>
      <c r="I54" s="316"/>
      <c r="J54" s="315" t="s">
        <v>122</v>
      </c>
      <c r="K54" s="316"/>
      <c r="L54" s="102" t="s">
        <v>2</v>
      </c>
      <c r="M54" s="103" t="s">
        <v>3</v>
      </c>
      <c r="N54" s="162" t="s">
        <v>23</v>
      </c>
      <c r="O54" s="294"/>
      <c r="P54" s="296"/>
      <c r="Q54" s="294"/>
      <c r="R54" s="298"/>
      <c r="S54" s="294"/>
      <c r="T54" s="300"/>
      <c r="U54" s="300"/>
      <c r="V54" s="32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</row>
    <row r="55" spans="1:37" s="7" customFormat="1" ht="27.95" customHeight="1" thickTop="1">
      <c r="A55" s="275"/>
      <c r="B55" s="276"/>
      <c r="C55" s="277"/>
      <c r="D55" s="278"/>
      <c r="E55" s="278"/>
      <c r="F55" s="278"/>
      <c r="G55" s="276"/>
      <c r="H55" s="277"/>
      <c r="I55" s="276"/>
      <c r="J55" s="313"/>
      <c r="K55" s="314"/>
      <c r="L55" s="89"/>
      <c r="M55" s="90"/>
      <c r="N55" s="104">
        <f t="shared" ref="N55:N68" si="10">IF(M55=0,0,IF(M55=1,1,IF(M55=2,0,IF(M55=3,0,IF(M55=4,0,IF(M55=5,0,IF(M55=6,0,IF(M55=7,0,IF(M55=8,0,IF(M55=9,0))))))))))</f>
        <v>0</v>
      </c>
      <c r="O55" s="104">
        <f t="shared" ref="O55:O68" si="11">IF(M55=0,0,IF(M55=1,0,IF(M55=2,1,IF(M55=3,0,IF(M55=4,0,IF(M55=5,0,IF(M55=6,0,IF(M55=7,0,IF(M55=8,0,IF(M55=9,0))))))))))</f>
        <v>0</v>
      </c>
      <c r="P55" s="104">
        <f t="shared" ref="P55:P68" si="12">IF(M55=0,0,IF(M55=1,0,IF(M55=2,0,IF(M55=3,1,IF(M55=4,0,IF(M55=5,0,IF(M55=6,0,IF(M55=7,0,IF(M55=8,0,IF(M55=9,0))))))))))</f>
        <v>0</v>
      </c>
      <c r="Q55" s="104">
        <f t="shared" ref="Q55:Q68" si="13">IF(M55=0,0,IF(M55=1,0,IF(M55=2,0,IF(M55=3,0,IF(M55=4,1,IF(M55=5,0,IF(M55=6,0,IF(M55=7,0,IF(M55=8,0,IF(M55=9,0))))))))))</f>
        <v>0</v>
      </c>
      <c r="R55" s="104">
        <f t="shared" ref="R55:R68" si="14">IF(M55=0,0,IF(M55=1,0,IF(M55=2,0,IF(M55=3,0,IF(M55=4,0,IF(M55=5,1,IF(M55=6,0,IF(M55=7,0,IF(M55=8,0,IF(M55=9,0))))))))))</f>
        <v>0</v>
      </c>
      <c r="S55" s="104">
        <f t="shared" ref="S55:S68" si="15">IF(M55=0,0,IF(M55=1,0,IF(M55=2,0,IF(M55=3,0,IF(M55=4,0,IF(M55=5,0,IF(M55=6,1,IF(M55=7,0,IF(M55=8,0,IF(M55=9,0))))))))))</f>
        <v>0</v>
      </c>
      <c r="T55" s="104">
        <f t="shared" ref="T55:T68" si="16">IF(M55=0,0,IF(M55=1,0,IF(M55=2,0,IF(M55=3,0,IF(M55=4,0,IF(M55=5,0,IF(M55=6,0,IF(M55=7,1,IF(M55=8,0,IF(M55=9,0))))))))))</f>
        <v>0</v>
      </c>
      <c r="U55" s="104">
        <f t="shared" ref="U55:U68" si="17">IF(M55=0,0,IF(M55=1,0,IF(M55=2,0,IF(M55=3,0,IF(M55=4,0,IF(M55=5,0,IF(M55=6,0,IF(M55=7,0,IF(M55=8,1,IF(M55=9,0))))))))))</f>
        <v>0</v>
      </c>
      <c r="V55" s="105">
        <f t="shared" ref="V55:V68" si="18">IF(M55=0,0,IF(M55=1,0,IF(M55=2,0,IF(M55=3,0,IF(M55=4,0,IF(M55=5,0,IF(M55=6,0,IF(M55=7,0,IF(M55=8,0,IF(M55=9,1))))))))))</f>
        <v>0</v>
      </c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1:37" s="7" customFormat="1" ht="27.95" customHeight="1">
      <c r="A56" s="271"/>
      <c r="B56" s="272"/>
      <c r="C56" s="273"/>
      <c r="D56" s="274"/>
      <c r="E56" s="274"/>
      <c r="F56" s="274"/>
      <c r="G56" s="272"/>
      <c r="H56" s="273"/>
      <c r="I56" s="272"/>
      <c r="J56" s="311"/>
      <c r="K56" s="312"/>
      <c r="L56" s="52"/>
      <c r="M56" s="41"/>
      <c r="N56" s="106">
        <f t="shared" si="10"/>
        <v>0</v>
      </c>
      <c r="O56" s="106">
        <f t="shared" si="11"/>
        <v>0</v>
      </c>
      <c r="P56" s="106">
        <f t="shared" si="12"/>
        <v>0</v>
      </c>
      <c r="Q56" s="106">
        <f t="shared" si="13"/>
        <v>0</v>
      </c>
      <c r="R56" s="106">
        <f t="shared" si="14"/>
        <v>0</v>
      </c>
      <c r="S56" s="106">
        <f t="shared" si="15"/>
        <v>0</v>
      </c>
      <c r="T56" s="106">
        <f t="shared" si="16"/>
        <v>0</v>
      </c>
      <c r="U56" s="106">
        <f t="shared" si="17"/>
        <v>0</v>
      </c>
      <c r="V56" s="107">
        <f t="shared" si="18"/>
        <v>0</v>
      </c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</row>
    <row r="57" spans="1:37" s="7" customFormat="1" ht="27.95" customHeight="1">
      <c r="A57" s="271"/>
      <c r="B57" s="272"/>
      <c r="C57" s="273"/>
      <c r="D57" s="274"/>
      <c r="E57" s="274"/>
      <c r="F57" s="274"/>
      <c r="G57" s="272"/>
      <c r="H57" s="273"/>
      <c r="I57" s="272"/>
      <c r="J57" s="311"/>
      <c r="K57" s="312"/>
      <c r="L57" s="52"/>
      <c r="M57" s="41"/>
      <c r="N57" s="106">
        <f t="shared" si="10"/>
        <v>0</v>
      </c>
      <c r="O57" s="106">
        <f t="shared" si="11"/>
        <v>0</v>
      </c>
      <c r="P57" s="106">
        <f t="shared" si="12"/>
        <v>0</v>
      </c>
      <c r="Q57" s="106">
        <f t="shared" si="13"/>
        <v>0</v>
      </c>
      <c r="R57" s="106">
        <f t="shared" si="14"/>
        <v>0</v>
      </c>
      <c r="S57" s="106">
        <f t="shared" si="15"/>
        <v>0</v>
      </c>
      <c r="T57" s="106">
        <f t="shared" si="16"/>
        <v>0</v>
      </c>
      <c r="U57" s="106">
        <f t="shared" si="17"/>
        <v>0</v>
      </c>
      <c r="V57" s="107">
        <f t="shared" si="18"/>
        <v>0</v>
      </c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1:37" s="7" customFormat="1" ht="27.95" customHeight="1">
      <c r="A58" s="271"/>
      <c r="B58" s="272"/>
      <c r="C58" s="273"/>
      <c r="D58" s="274"/>
      <c r="E58" s="274"/>
      <c r="F58" s="274"/>
      <c r="G58" s="272"/>
      <c r="H58" s="273"/>
      <c r="I58" s="272"/>
      <c r="J58" s="311"/>
      <c r="K58" s="312"/>
      <c r="L58" s="52"/>
      <c r="M58" s="41"/>
      <c r="N58" s="106">
        <f t="shared" si="10"/>
        <v>0</v>
      </c>
      <c r="O58" s="106">
        <f t="shared" si="11"/>
        <v>0</v>
      </c>
      <c r="P58" s="106">
        <f t="shared" si="12"/>
        <v>0</v>
      </c>
      <c r="Q58" s="106">
        <f t="shared" si="13"/>
        <v>0</v>
      </c>
      <c r="R58" s="106">
        <f t="shared" si="14"/>
        <v>0</v>
      </c>
      <c r="S58" s="106">
        <f t="shared" si="15"/>
        <v>0</v>
      </c>
      <c r="T58" s="106">
        <f t="shared" si="16"/>
        <v>0</v>
      </c>
      <c r="U58" s="106">
        <f t="shared" si="17"/>
        <v>0</v>
      </c>
      <c r="V58" s="107">
        <f t="shared" si="18"/>
        <v>0</v>
      </c>
      <c r="W58" s="21"/>
      <c r="X58" s="76">
        <f>SUM(L55:L58)</f>
        <v>0</v>
      </c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</row>
    <row r="59" spans="1:37" s="7" customFormat="1" ht="27.95" customHeight="1">
      <c r="A59" s="271"/>
      <c r="B59" s="272"/>
      <c r="C59" s="273"/>
      <c r="D59" s="274"/>
      <c r="E59" s="274"/>
      <c r="F59" s="274"/>
      <c r="G59" s="272"/>
      <c r="H59" s="273"/>
      <c r="I59" s="272"/>
      <c r="J59" s="311"/>
      <c r="K59" s="312"/>
      <c r="L59" s="52"/>
      <c r="M59" s="41"/>
      <c r="N59" s="106">
        <f t="shared" si="10"/>
        <v>0</v>
      </c>
      <c r="O59" s="106">
        <f t="shared" si="11"/>
        <v>0</v>
      </c>
      <c r="P59" s="106">
        <f t="shared" si="12"/>
        <v>0</v>
      </c>
      <c r="Q59" s="106">
        <f t="shared" si="13"/>
        <v>0</v>
      </c>
      <c r="R59" s="106">
        <f t="shared" si="14"/>
        <v>0</v>
      </c>
      <c r="S59" s="106">
        <f t="shared" si="15"/>
        <v>0</v>
      </c>
      <c r="T59" s="106">
        <f t="shared" si="16"/>
        <v>0</v>
      </c>
      <c r="U59" s="106">
        <f t="shared" si="17"/>
        <v>0</v>
      </c>
      <c r="V59" s="107">
        <f t="shared" si="18"/>
        <v>0</v>
      </c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1:37" s="7" customFormat="1" ht="27.95" customHeight="1">
      <c r="A60" s="271"/>
      <c r="B60" s="272"/>
      <c r="C60" s="273"/>
      <c r="D60" s="274"/>
      <c r="E60" s="274"/>
      <c r="F60" s="274"/>
      <c r="G60" s="272"/>
      <c r="H60" s="273"/>
      <c r="I60" s="272"/>
      <c r="J60" s="311"/>
      <c r="K60" s="312"/>
      <c r="L60" s="52"/>
      <c r="M60" s="41"/>
      <c r="N60" s="106">
        <f t="shared" si="10"/>
        <v>0</v>
      </c>
      <c r="O60" s="106">
        <f t="shared" si="11"/>
        <v>0</v>
      </c>
      <c r="P60" s="106">
        <f t="shared" si="12"/>
        <v>0</v>
      </c>
      <c r="Q60" s="106">
        <f t="shared" si="13"/>
        <v>0</v>
      </c>
      <c r="R60" s="106">
        <f t="shared" si="14"/>
        <v>0</v>
      </c>
      <c r="S60" s="106">
        <f t="shared" si="15"/>
        <v>0</v>
      </c>
      <c r="T60" s="106">
        <f t="shared" si="16"/>
        <v>0</v>
      </c>
      <c r="U60" s="106">
        <f t="shared" si="17"/>
        <v>0</v>
      </c>
      <c r="V60" s="107">
        <f t="shared" si="18"/>
        <v>0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</row>
    <row r="61" spans="1:37" s="7" customFormat="1" ht="27.95" customHeight="1">
      <c r="A61" s="271"/>
      <c r="B61" s="272"/>
      <c r="C61" s="273"/>
      <c r="D61" s="274"/>
      <c r="E61" s="274"/>
      <c r="F61" s="274"/>
      <c r="G61" s="272"/>
      <c r="H61" s="273"/>
      <c r="I61" s="272"/>
      <c r="J61" s="311"/>
      <c r="K61" s="312"/>
      <c r="L61" s="52"/>
      <c r="M61" s="41"/>
      <c r="N61" s="106">
        <f t="shared" si="10"/>
        <v>0</v>
      </c>
      <c r="O61" s="106">
        <f t="shared" si="11"/>
        <v>0</v>
      </c>
      <c r="P61" s="106">
        <f t="shared" si="12"/>
        <v>0</v>
      </c>
      <c r="Q61" s="106">
        <f t="shared" si="13"/>
        <v>0</v>
      </c>
      <c r="R61" s="106">
        <f t="shared" si="14"/>
        <v>0</v>
      </c>
      <c r="S61" s="106">
        <f t="shared" si="15"/>
        <v>0</v>
      </c>
      <c r="T61" s="106">
        <f t="shared" si="16"/>
        <v>0</v>
      </c>
      <c r="U61" s="106">
        <f t="shared" si="17"/>
        <v>0</v>
      </c>
      <c r="V61" s="107">
        <f t="shared" si="18"/>
        <v>0</v>
      </c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1:37" s="7" customFormat="1" ht="27.95" customHeight="1">
      <c r="A62" s="271"/>
      <c r="B62" s="272"/>
      <c r="C62" s="273"/>
      <c r="D62" s="274"/>
      <c r="E62" s="274"/>
      <c r="F62" s="274"/>
      <c r="G62" s="272"/>
      <c r="H62" s="273"/>
      <c r="I62" s="272"/>
      <c r="J62" s="311"/>
      <c r="K62" s="312"/>
      <c r="L62" s="52"/>
      <c r="M62" s="41"/>
      <c r="N62" s="106">
        <f t="shared" si="10"/>
        <v>0</v>
      </c>
      <c r="O62" s="106">
        <f t="shared" si="11"/>
        <v>0</v>
      </c>
      <c r="P62" s="106">
        <f t="shared" si="12"/>
        <v>0</v>
      </c>
      <c r="Q62" s="106">
        <f t="shared" si="13"/>
        <v>0</v>
      </c>
      <c r="R62" s="106">
        <f t="shared" si="14"/>
        <v>0</v>
      </c>
      <c r="S62" s="106">
        <f t="shared" si="15"/>
        <v>0</v>
      </c>
      <c r="T62" s="106">
        <f t="shared" si="16"/>
        <v>0</v>
      </c>
      <c r="U62" s="106">
        <f t="shared" si="17"/>
        <v>0</v>
      </c>
      <c r="V62" s="107">
        <f t="shared" si="18"/>
        <v>0</v>
      </c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37" s="7" customFormat="1" ht="27.95" customHeight="1">
      <c r="A63" s="271"/>
      <c r="B63" s="272"/>
      <c r="C63" s="273"/>
      <c r="D63" s="274"/>
      <c r="E63" s="274"/>
      <c r="F63" s="274"/>
      <c r="G63" s="272"/>
      <c r="H63" s="273"/>
      <c r="I63" s="272"/>
      <c r="J63" s="311"/>
      <c r="K63" s="312"/>
      <c r="L63" s="52"/>
      <c r="M63" s="41"/>
      <c r="N63" s="106">
        <f t="shared" si="10"/>
        <v>0</v>
      </c>
      <c r="O63" s="106">
        <f t="shared" si="11"/>
        <v>0</v>
      </c>
      <c r="P63" s="106">
        <f t="shared" si="12"/>
        <v>0</v>
      </c>
      <c r="Q63" s="106">
        <f t="shared" si="13"/>
        <v>0</v>
      </c>
      <c r="R63" s="106">
        <f t="shared" si="14"/>
        <v>0</v>
      </c>
      <c r="S63" s="106">
        <f t="shared" si="15"/>
        <v>0</v>
      </c>
      <c r="T63" s="106">
        <f t="shared" si="16"/>
        <v>0</v>
      </c>
      <c r="U63" s="106">
        <f t="shared" si="17"/>
        <v>0</v>
      </c>
      <c r="V63" s="107">
        <f t="shared" si="18"/>
        <v>0</v>
      </c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37" s="7" customFormat="1" ht="27.95" customHeight="1">
      <c r="A64" s="271"/>
      <c r="B64" s="272"/>
      <c r="C64" s="273"/>
      <c r="D64" s="274"/>
      <c r="E64" s="274"/>
      <c r="F64" s="274"/>
      <c r="G64" s="272"/>
      <c r="H64" s="273"/>
      <c r="I64" s="272"/>
      <c r="J64" s="311"/>
      <c r="K64" s="312"/>
      <c r="L64" s="52"/>
      <c r="M64" s="41"/>
      <c r="N64" s="106">
        <f t="shared" si="10"/>
        <v>0</v>
      </c>
      <c r="O64" s="106">
        <f t="shared" si="11"/>
        <v>0</v>
      </c>
      <c r="P64" s="106">
        <f t="shared" si="12"/>
        <v>0</v>
      </c>
      <c r="Q64" s="106">
        <f t="shared" si="13"/>
        <v>0</v>
      </c>
      <c r="R64" s="106">
        <f t="shared" si="14"/>
        <v>0</v>
      </c>
      <c r="S64" s="106">
        <f t="shared" si="15"/>
        <v>0</v>
      </c>
      <c r="T64" s="106">
        <f t="shared" si="16"/>
        <v>0</v>
      </c>
      <c r="U64" s="106">
        <f t="shared" si="17"/>
        <v>0</v>
      </c>
      <c r="V64" s="107">
        <f t="shared" si="18"/>
        <v>0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s="7" customFormat="1" ht="27.95" customHeight="1">
      <c r="A65" s="271"/>
      <c r="B65" s="272"/>
      <c r="C65" s="273"/>
      <c r="D65" s="274"/>
      <c r="E65" s="274"/>
      <c r="F65" s="274"/>
      <c r="G65" s="272"/>
      <c r="H65" s="273"/>
      <c r="I65" s="272"/>
      <c r="J65" s="311"/>
      <c r="K65" s="312"/>
      <c r="L65" s="52"/>
      <c r="M65" s="41"/>
      <c r="N65" s="106">
        <f t="shared" si="10"/>
        <v>0</v>
      </c>
      <c r="O65" s="106">
        <f t="shared" si="11"/>
        <v>0</v>
      </c>
      <c r="P65" s="106">
        <f t="shared" si="12"/>
        <v>0</v>
      </c>
      <c r="Q65" s="106">
        <f t="shared" si="13"/>
        <v>0</v>
      </c>
      <c r="R65" s="106">
        <f t="shared" si="14"/>
        <v>0</v>
      </c>
      <c r="S65" s="106">
        <f t="shared" si="15"/>
        <v>0</v>
      </c>
      <c r="T65" s="106">
        <f t="shared" si="16"/>
        <v>0</v>
      </c>
      <c r="U65" s="106">
        <f t="shared" si="17"/>
        <v>0</v>
      </c>
      <c r="V65" s="107">
        <f t="shared" si="18"/>
        <v>0</v>
      </c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s="7" customFormat="1" ht="27.95" customHeight="1">
      <c r="A66" s="271"/>
      <c r="B66" s="272"/>
      <c r="C66" s="273"/>
      <c r="D66" s="274"/>
      <c r="E66" s="274"/>
      <c r="F66" s="274"/>
      <c r="G66" s="272"/>
      <c r="H66" s="273"/>
      <c r="I66" s="272"/>
      <c r="J66" s="311"/>
      <c r="K66" s="312"/>
      <c r="L66" s="52"/>
      <c r="M66" s="41"/>
      <c r="N66" s="106">
        <f t="shared" si="10"/>
        <v>0</v>
      </c>
      <c r="O66" s="106">
        <f t="shared" si="11"/>
        <v>0</v>
      </c>
      <c r="P66" s="106">
        <f t="shared" si="12"/>
        <v>0</v>
      </c>
      <c r="Q66" s="106">
        <f t="shared" si="13"/>
        <v>0</v>
      </c>
      <c r="R66" s="106">
        <f t="shared" si="14"/>
        <v>0</v>
      </c>
      <c r="S66" s="106">
        <f t="shared" si="15"/>
        <v>0</v>
      </c>
      <c r="T66" s="106">
        <f t="shared" si="16"/>
        <v>0</v>
      </c>
      <c r="U66" s="106">
        <f t="shared" si="17"/>
        <v>0</v>
      </c>
      <c r="V66" s="107">
        <f t="shared" si="18"/>
        <v>0</v>
      </c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s="7" customFormat="1" ht="27.95" customHeight="1">
      <c r="A67" s="271"/>
      <c r="B67" s="272"/>
      <c r="C67" s="273"/>
      <c r="D67" s="274"/>
      <c r="E67" s="274"/>
      <c r="F67" s="274"/>
      <c r="G67" s="272"/>
      <c r="H67" s="273"/>
      <c r="I67" s="272"/>
      <c r="J67" s="311"/>
      <c r="K67" s="312"/>
      <c r="L67" s="52"/>
      <c r="M67" s="41"/>
      <c r="N67" s="106">
        <f t="shared" si="10"/>
        <v>0</v>
      </c>
      <c r="O67" s="106">
        <f t="shared" si="11"/>
        <v>0</v>
      </c>
      <c r="P67" s="106">
        <f t="shared" si="12"/>
        <v>0</v>
      </c>
      <c r="Q67" s="106">
        <f t="shared" si="13"/>
        <v>0</v>
      </c>
      <c r="R67" s="106">
        <f t="shared" si="14"/>
        <v>0</v>
      </c>
      <c r="S67" s="106">
        <f t="shared" si="15"/>
        <v>0</v>
      </c>
      <c r="T67" s="106">
        <f t="shared" si="16"/>
        <v>0</v>
      </c>
      <c r="U67" s="106">
        <f t="shared" si="17"/>
        <v>0</v>
      </c>
      <c r="V67" s="107">
        <f t="shared" si="18"/>
        <v>0</v>
      </c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s="7" customFormat="1" ht="27.95" customHeight="1" thickBot="1">
      <c r="A68" s="265"/>
      <c r="B68" s="266"/>
      <c r="C68" s="267"/>
      <c r="D68" s="268"/>
      <c r="E68" s="268"/>
      <c r="F68" s="268"/>
      <c r="G68" s="266"/>
      <c r="H68" s="267"/>
      <c r="I68" s="266"/>
      <c r="J68" s="344"/>
      <c r="K68" s="345"/>
      <c r="L68" s="53"/>
      <c r="M68" s="42"/>
      <c r="N68" s="108">
        <f t="shared" si="10"/>
        <v>0</v>
      </c>
      <c r="O68" s="108">
        <f t="shared" si="11"/>
        <v>0</v>
      </c>
      <c r="P68" s="108">
        <f t="shared" si="12"/>
        <v>0</v>
      </c>
      <c r="Q68" s="108">
        <f t="shared" si="13"/>
        <v>0</v>
      </c>
      <c r="R68" s="108">
        <f t="shared" si="14"/>
        <v>0</v>
      </c>
      <c r="S68" s="108">
        <f t="shared" si="15"/>
        <v>0</v>
      </c>
      <c r="T68" s="108">
        <f t="shared" si="16"/>
        <v>0</v>
      </c>
      <c r="U68" s="108">
        <f t="shared" si="17"/>
        <v>0</v>
      </c>
      <c r="V68" s="109">
        <f t="shared" si="18"/>
        <v>0</v>
      </c>
      <c r="W68" s="76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s="2" customFormat="1" ht="17.25" thickTop="1">
      <c r="A69" s="380"/>
      <c r="B69" s="380"/>
      <c r="C69" s="380"/>
      <c r="D69" s="380"/>
      <c r="E69" s="380"/>
      <c r="F69" s="380"/>
      <c r="G69" s="380"/>
      <c r="H69" s="380"/>
      <c r="I69" s="380"/>
      <c r="J69" s="380"/>
      <c r="K69" s="380"/>
      <c r="L69" s="380"/>
      <c r="M69" s="380"/>
      <c r="N69" s="39"/>
      <c r="O69" s="39"/>
      <c r="P69" s="39"/>
      <c r="Q69" s="39"/>
      <c r="R69" s="39"/>
      <c r="S69" s="39"/>
      <c r="T69" s="39"/>
      <c r="U69" s="39"/>
      <c r="V69" s="3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1:37" s="7" customFormat="1" ht="36" customHeight="1">
      <c r="A70" s="309" t="s">
        <v>123</v>
      </c>
      <c r="B70" s="310"/>
      <c r="C70" s="310"/>
      <c r="D70" s="310"/>
      <c r="E70" s="310"/>
      <c r="F70" s="310"/>
      <c r="G70" s="310"/>
      <c r="H70" s="310"/>
      <c r="I70" s="310"/>
      <c r="J70" s="310"/>
      <c r="K70" s="310"/>
      <c r="L70" s="310"/>
      <c r="M70" s="346"/>
      <c r="N70" s="40"/>
      <c r="O70" s="40"/>
      <c r="P70" s="40"/>
      <c r="Q70" s="40"/>
      <c r="R70" s="40"/>
      <c r="S70" s="40"/>
      <c r="T70" s="40"/>
      <c r="U70" s="40"/>
      <c r="V70" s="40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s="96" customFormat="1" ht="18" customHeight="1" thickBot="1">
      <c r="A71" s="99" t="s">
        <v>1</v>
      </c>
      <c r="B71" s="163" t="s">
        <v>150</v>
      </c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94"/>
      <c r="O71" s="94"/>
      <c r="P71" s="94"/>
      <c r="Q71" s="94"/>
      <c r="R71" s="94"/>
      <c r="S71" s="94"/>
      <c r="T71" s="94"/>
      <c r="U71" s="94"/>
      <c r="V71" s="94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</row>
    <row r="72" spans="1:37" s="96" customFormat="1" ht="18" customHeight="1" thickTop="1">
      <c r="A72" s="98"/>
      <c r="B72" s="165" t="s">
        <v>151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284" t="s">
        <v>41</v>
      </c>
      <c r="O72" s="285"/>
      <c r="P72" s="285"/>
      <c r="Q72" s="285"/>
      <c r="R72" s="285"/>
      <c r="S72" s="285"/>
      <c r="T72" s="285"/>
      <c r="U72" s="285"/>
      <c r="V72" s="286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</row>
    <row r="73" spans="1:37" s="27" customFormat="1" ht="36" customHeight="1" thickBot="1">
      <c r="A73" s="99" t="s">
        <v>1</v>
      </c>
      <c r="B73" s="349" t="s">
        <v>148</v>
      </c>
      <c r="C73" s="349"/>
      <c r="D73" s="349"/>
      <c r="E73" s="349"/>
      <c r="F73" s="349"/>
      <c r="G73" s="349"/>
      <c r="H73" s="349"/>
      <c r="I73" s="349"/>
      <c r="J73" s="349"/>
      <c r="K73" s="349"/>
      <c r="L73" s="349"/>
      <c r="M73" s="349"/>
      <c r="N73" s="287"/>
      <c r="O73" s="288"/>
      <c r="P73" s="288"/>
      <c r="Q73" s="288"/>
      <c r="R73" s="288"/>
      <c r="S73" s="288"/>
      <c r="T73" s="288"/>
      <c r="U73" s="288"/>
      <c r="V73" s="289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</row>
    <row r="74" spans="1:37" s="7" customFormat="1" ht="18" customHeight="1" thickTop="1">
      <c r="A74" s="100"/>
      <c r="B74" s="355" t="s">
        <v>149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5"/>
      <c r="N74" s="291"/>
      <c r="O74" s="293" t="s">
        <v>4</v>
      </c>
      <c r="P74" s="295" t="s">
        <v>24</v>
      </c>
      <c r="Q74" s="293" t="s">
        <v>29</v>
      </c>
      <c r="R74" s="297" t="s">
        <v>147</v>
      </c>
      <c r="S74" s="293" t="s">
        <v>25</v>
      </c>
      <c r="T74" s="299" t="s">
        <v>26</v>
      </c>
      <c r="U74" s="299" t="s">
        <v>27</v>
      </c>
      <c r="V74" s="301" t="s">
        <v>28</v>
      </c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s="7" customFormat="1" ht="18" customHeight="1">
      <c r="A75" s="100"/>
      <c r="B75" s="320" t="s">
        <v>124</v>
      </c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292"/>
      <c r="O75" s="293"/>
      <c r="P75" s="295"/>
      <c r="Q75" s="293"/>
      <c r="R75" s="297"/>
      <c r="S75" s="293"/>
      <c r="T75" s="299"/>
      <c r="U75" s="299"/>
      <c r="V75" s="30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s="7" customFormat="1" ht="18" customHeight="1">
      <c r="A76" s="100" t="s">
        <v>1</v>
      </c>
      <c r="B76" s="320" t="s">
        <v>91</v>
      </c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292"/>
      <c r="O76" s="293"/>
      <c r="P76" s="295"/>
      <c r="Q76" s="293"/>
      <c r="R76" s="297"/>
      <c r="S76" s="293"/>
      <c r="T76" s="299"/>
      <c r="U76" s="299"/>
      <c r="V76" s="30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s="7" customFormat="1" ht="18" customHeight="1" thickBot="1">
      <c r="A77" s="100" t="s">
        <v>1</v>
      </c>
      <c r="B77" s="320" t="s">
        <v>32</v>
      </c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292"/>
      <c r="O77" s="293"/>
      <c r="P77" s="295"/>
      <c r="Q77" s="293"/>
      <c r="R77" s="297"/>
      <c r="S77" s="293"/>
      <c r="T77" s="299"/>
      <c r="U77" s="299"/>
      <c r="V77" s="30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s="7" customFormat="1" ht="54" customHeight="1" thickTop="1" thickBot="1">
      <c r="A78" s="303" t="s">
        <v>121</v>
      </c>
      <c r="B78" s="304"/>
      <c r="C78" s="305" t="s">
        <v>125</v>
      </c>
      <c r="D78" s="306"/>
      <c r="E78" s="306"/>
      <c r="F78" s="306"/>
      <c r="G78" s="304"/>
      <c r="H78" s="305" t="s">
        <v>126</v>
      </c>
      <c r="I78" s="304"/>
      <c r="J78" s="305" t="s">
        <v>127</v>
      </c>
      <c r="K78" s="304"/>
      <c r="L78" s="167" t="s">
        <v>128</v>
      </c>
      <c r="M78" s="102" t="s">
        <v>3</v>
      </c>
      <c r="N78" s="162" t="s">
        <v>23</v>
      </c>
      <c r="O78" s="294"/>
      <c r="P78" s="296"/>
      <c r="Q78" s="294"/>
      <c r="R78" s="298"/>
      <c r="S78" s="294"/>
      <c r="T78" s="300"/>
      <c r="U78" s="300"/>
      <c r="V78" s="302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s="8" customFormat="1" ht="27.95" customHeight="1" thickTop="1">
      <c r="A79" s="275"/>
      <c r="B79" s="276"/>
      <c r="C79" s="277"/>
      <c r="D79" s="278"/>
      <c r="E79" s="278"/>
      <c r="F79" s="278"/>
      <c r="G79" s="276"/>
      <c r="H79" s="277"/>
      <c r="I79" s="276"/>
      <c r="J79" s="313"/>
      <c r="K79" s="314"/>
      <c r="L79" s="89"/>
      <c r="M79" s="90"/>
      <c r="N79" s="110">
        <f t="shared" ref="N79:N92" si="19">IF(M79=0,0,IF(M79=1,1,IF(M79=2,0,IF(M79=3,0,IF(M79=4,0,IF(M79=5,0,IF(M79=6,0,IF(M79=7,0,IF(M79=8,0,IF(M79=9,0))))))))))</f>
        <v>0</v>
      </c>
      <c r="O79" s="110">
        <f t="shared" ref="O79:O92" si="20">IF(M79=0,0,IF(M79=1,0,IF(M79=2,1,IF(M79=3,0,IF(M79=4,0,IF(M79=5,0,IF(M79=6,0,IF(M79=7,0,IF(M79=8,0,IF(M79=9,0))))))))))</f>
        <v>0</v>
      </c>
      <c r="P79" s="110">
        <f t="shared" ref="P79:P92" si="21">IF(M79=0,0,IF(M79=1,0,IF(M79=2,0,IF(M79=3,1,IF(M79=4,0,IF(M79=5,0,IF(M79=6,0,IF(M79=7,0,IF(M79=8,0,IF(M79=9,0))))))))))</f>
        <v>0</v>
      </c>
      <c r="Q79" s="110">
        <f t="shared" ref="Q79:Q92" si="22">IF(M79=0,0,IF(M79=1,0,IF(M79=2,0,IF(M79=3,0,IF(M79=4,1,IF(M79=5,0,IF(M79=6,0,IF(M79=7,0,IF(M79=8,0,IF(M79=9,0))))))))))</f>
        <v>0</v>
      </c>
      <c r="R79" s="110">
        <f t="shared" ref="R79:R92" si="23">IF(M79=0,0,IF(M79=1,0,IF(M79=2,0,IF(M79=3,0,IF(M79=4,0,IF(M79=5,1,IF(M79=6,0,IF(M79=7,0,IF(M79=8,0,IF(M79=9,0))))))))))</f>
        <v>0</v>
      </c>
      <c r="S79" s="110">
        <f t="shared" ref="S79:S92" si="24">IF(M79=0,0,IF(M79=1,0,IF(M79=2,0,IF(M79=3,0,IF(M79=4,0,IF(M79=5,0,IF(M79=6,1,IF(M79=7,0,IF(M79=8,0,IF(M79=9,0))))))))))</f>
        <v>0</v>
      </c>
      <c r="T79" s="110">
        <f t="shared" ref="T79:T92" si="25">IF(M79=0,0,IF(M79=1,0,IF(M79=2,0,IF(M79=3,0,IF(M79=4,0,IF(M79=5,0,IF(M79=6,0,IF(M79=7,1,IF(M79=8,0,IF(M79=9,0))))))))))</f>
        <v>0</v>
      </c>
      <c r="U79" s="110">
        <f t="shared" ref="U79:U92" si="26">IF(M79=0,0,IF(M79=1,0,IF(M79=2,0,IF(M79=3,0,IF(M79=4,0,IF(M79=5,0,IF(M79=6,0,IF(M79=7,0,IF(M79=8,1,IF(M79=9,0))))))))))</f>
        <v>0</v>
      </c>
      <c r="V79" s="105">
        <f t="shared" ref="V79:V92" si="27">IF(M79=0,0,IF(M79=1,0,IF(M79=2,0,IF(M79=3,0,IF(M79=4,0,IF(M79=5,0,IF(M79=6,0,IF(M79=7,0,IF(M79=8,0,IF(M79=9,1))))))))))</f>
        <v>0</v>
      </c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</row>
    <row r="80" spans="1:37" s="7" customFormat="1" ht="27.95" customHeight="1">
      <c r="A80" s="271"/>
      <c r="B80" s="272"/>
      <c r="C80" s="273"/>
      <c r="D80" s="274"/>
      <c r="E80" s="274"/>
      <c r="F80" s="274"/>
      <c r="G80" s="272"/>
      <c r="H80" s="273"/>
      <c r="I80" s="272"/>
      <c r="J80" s="311"/>
      <c r="K80" s="312"/>
      <c r="L80" s="52"/>
      <c r="M80" s="41"/>
      <c r="N80" s="106">
        <f t="shared" si="19"/>
        <v>0</v>
      </c>
      <c r="O80" s="106">
        <f t="shared" si="20"/>
        <v>0</v>
      </c>
      <c r="P80" s="106">
        <f t="shared" si="21"/>
        <v>0</v>
      </c>
      <c r="Q80" s="106">
        <f t="shared" si="22"/>
        <v>0</v>
      </c>
      <c r="R80" s="106">
        <f t="shared" si="23"/>
        <v>0</v>
      </c>
      <c r="S80" s="106">
        <f t="shared" si="24"/>
        <v>0</v>
      </c>
      <c r="T80" s="106">
        <f t="shared" si="25"/>
        <v>0</v>
      </c>
      <c r="U80" s="106">
        <f t="shared" si="26"/>
        <v>0</v>
      </c>
      <c r="V80" s="107">
        <f t="shared" si="27"/>
        <v>0</v>
      </c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s="7" customFormat="1" ht="27.95" customHeight="1">
      <c r="A81" s="271"/>
      <c r="B81" s="272"/>
      <c r="C81" s="273"/>
      <c r="D81" s="274"/>
      <c r="E81" s="274"/>
      <c r="F81" s="274"/>
      <c r="G81" s="272"/>
      <c r="H81" s="273"/>
      <c r="I81" s="272"/>
      <c r="J81" s="311"/>
      <c r="K81" s="312"/>
      <c r="L81" s="52"/>
      <c r="M81" s="41"/>
      <c r="N81" s="106">
        <f t="shared" si="19"/>
        <v>0</v>
      </c>
      <c r="O81" s="106">
        <f t="shared" si="20"/>
        <v>0</v>
      </c>
      <c r="P81" s="106">
        <f t="shared" si="21"/>
        <v>0</v>
      </c>
      <c r="Q81" s="106">
        <f t="shared" si="22"/>
        <v>0</v>
      </c>
      <c r="R81" s="106">
        <f t="shared" si="23"/>
        <v>0</v>
      </c>
      <c r="S81" s="106">
        <f t="shared" si="24"/>
        <v>0</v>
      </c>
      <c r="T81" s="106">
        <f t="shared" si="25"/>
        <v>0</v>
      </c>
      <c r="U81" s="106">
        <f t="shared" si="26"/>
        <v>0</v>
      </c>
      <c r="V81" s="107">
        <f t="shared" si="27"/>
        <v>0</v>
      </c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s="7" customFormat="1" ht="27.95" customHeight="1">
      <c r="A82" s="271"/>
      <c r="B82" s="272"/>
      <c r="C82" s="273"/>
      <c r="D82" s="274"/>
      <c r="E82" s="274"/>
      <c r="F82" s="274"/>
      <c r="G82" s="272"/>
      <c r="H82" s="273"/>
      <c r="I82" s="272"/>
      <c r="J82" s="311"/>
      <c r="K82" s="312"/>
      <c r="L82" s="52"/>
      <c r="M82" s="41"/>
      <c r="N82" s="106">
        <f t="shared" si="19"/>
        <v>0</v>
      </c>
      <c r="O82" s="106">
        <f t="shared" si="20"/>
        <v>0</v>
      </c>
      <c r="P82" s="106">
        <f t="shared" si="21"/>
        <v>0</v>
      </c>
      <c r="Q82" s="106">
        <f t="shared" si="22"/>
        <v>0</v>
      </c>
      <c r="R82" s="106">
        <f t="shared" si="23"/>
        <v>0</v>
      </c>
      <c r="S82" s="106">
        <f t="shared" si="24"/>
        <v>0</v>
      </c>
      <c r="T82" s="106">
        <f t="shared" si="25"/>
        <v>0</v>
      </c>
      <c r="U82" s="106">
        <f t="shared" si="26"/>
        <v>0</v>
      </c>
      <c r="V82" s="107">
        <f t="shared" si="27"/>
        <v>0</v>
      </c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s="7" customFormat="1" ht="27.95" customHeight="1">
      <c r="A83" s="271"/>
      <c r="B83" s="272"/>
      <c r="C83" s="273"/>
      <c r="D83" s="274"/>
      <c r="E83" s="274"/>
      <c r="F83" s="274"/>
      <c r="G83" s="272"/>
      <c r="H83" s="273"/>
      <c r="I83" s="272"/>
      <c r="J83" s="311"/>
      <c r="K83" s="312"/>
      <c r="L83" s="52"/>
      <c r="M83" s="41"/>
      <c r="N83" s="106">
        <f t="shared" si="19"/>
        <v>0</v>
      </c>
      <c r="O83" s="106">
        <f t="shared" si="20"/>
        <v>0</v>
      </c>
      <c r="P83" s="106">
        <f t="shared" si="21"/>
        <v>0</v>
      </c>
      <c r="Q83" s="106">
        <f t="shared" si="22"/>
        <v>0</v>
      </c>
      <c r="R83" s="106">
        <f t="shared" si="23"/>
        <v>0</v>
      </c>
      <c r="S83" s="106">
        <f t="shared" si="24"/>
        <v>0</v>
      </c>
      <c r="T83" s="106">
        <f t="shared" si="25"/>
        <v>0</v>
      </c>
      <c r="U83" s="106">
        <f t="shared" si="26"/>
        <v>0</v>
      </c>
      <c r="V83" s="107">
        <f t="shared" si="27"/>
        <v>0</v>
      </c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s="8" customFormat="1" ht="27.95" customHeight="1">
      <c r="A84" s="271"/>
      <c r="B84" s="272"/>
      <c r="C84" s="273"/>
      <c r="D84" s="274"/>
      <c r="E84" s="274"/>
      <c r="F84" s="274"/>
      <c r="G84" s="272"/>
      <c r="H84" s="273"/>
      <c r="I84" s="272"/>
      <c r="J84" s="311"/>
      <c r="K84" s="312"/>
      <c r="L84" s="52"/>
      <c r="M84" s="41"/>
      <c r="N84" s="106">
        <f t="shared" si="19"/>
        <v>0</v>
      </c>
      <c r="O84" s="106">
        <f t="shared" si="20"/>
        <v>0</v>
      </c>
      <c r="P84" s="106">
        <f t="shared" si="21"/>
        <v>0</v>
      </c>
      <c r="Q84" s="106">
        <f t="shared" si="22"/>
        <v>0</v>
      </c>
      <c r="R84" s="106">
        <f t="shared" si="23"/>
        <v>0</v>
      </c>
      <c r="S84" s="106">
        <f t="shared" si="24"/>
        <v>0</v>
      </c>
      <c r="T84" s="106">
        <f t="shared" si="25"/>
        <v>0</v>
      </c>
      <c r="U84" s="106">
        <f t="shared" si="26"/>
        <v>0</v>
      </c>
      <c r="V84" s="107">
        <f t="shared" si="27"/>
        <v>0</v>
      </c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</row>
    <row r="85" spans="1:37" s="7" customFormat="1" ht="27.95" customHeight="1">
      <c r="A85" s="271"/>
      <c r="B85" s="272"/>
      <c r="C85" s="273"/>
      <c r="D85" s="274"/>
      <c r="E85" s="274"/>
      <c r="F85" s="274"/>
      <c r="G85" s="272"/>
      <c r="H85" s="273"/>
      <c r="I85" s="272"/>
      <c r="J85" s="311"/>
      <c r="K85" s="312"/>
      <c r="L85" s="52"/>
      <c r="M85" s="41"/>
      <c r="N85" s="106">
        <f t="shared" si="19"/>
        <v>0</v>
      </c>
      <c r="O85" s="106">
        <f t="shared" si="20"/>
        <v>0</v>
      </c>
      <c r="P85" s="106">
        <f t="shared" si="21"/>
        <v>0</v>
      </c>
      <c r="Q85" s="106">
        <f t="shared" si="22"/>
        <v>0</v>
      </c>
      <c r="R85" s="106">
        <f t="shared" si="23"/>
        <v>0</v>
      </c>
      <c r="S85" s="106">
        <f t="shared" si="24"/>
        <v>0</v>
      </c>
      <c r="T85" s="106">
        <f t="shared" si="25"/>
        <v>0</v>
      </c>
      <c r="U85" s="106">
        <f t="shared" si="26"/>
        <v>0</v>
      </c>
      <c r="V85" s="107">
        <f t="shared" si="27"/>
        <v>0</v>
      </c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s="7" customFormat="1" ht="27.95" customHeight="1">
      <c r="A86" s="271"/>
      <c r="B86" s="272"/>
      <c r="C86" s="273"/>
      <c r="D86" s="274"/>
      <c r="E86" s="274"/>
      <c r="F86" s="274"/>
      <c r="G86" s="272"/>
      <c r="H86" s="273"/>
      <c r="I86" s="272"/>
      <c r="J86" s="311"/>
      <c r="K86" s="312"/>
      <c r="L86" s="52"/>
      <c r="M86" s="41"/>
      <c r="N86" s="106">
        <f t="shared" si="19"/>
        <v>0</v>
      </c>
      <c r="O86" s="106">
        <f t="shared" si="20"/>
        <v>0</v>
      </c>
      <c r="P86" s="106">
        <f t="shared" si="21"/>
        <v>0</v>
      </c>
      <c r="Q86" s="106">
        <f t="shared" si="22"/>
        <v>0</v>
      </c>
      <c r="R86" s="106">
        <f t="shared" si="23"/>
        <v>0</v>
      </c>
      <c r="S86" s="106">
        <f t="shared" si="24"/>
        <v>0</v>
      </c>
      <c r="T86" s="106">
        <f t="shared" si="25"/>
        <v>0</v>
      </c>
      <c r="U86" s="106">
        <f t="shared" si="26"/>
        <v>0</v>
      </c>
      <c r="V86" s="107">
        <f t="shared" si="27"/>
        <v>0</v>
      </c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s="7" customFormat="1" ht="27.95" customHeight="1">
      <c r="A87" s="271"/>
      <c r="B87" s="272"/>
      <c r="C87" s="273"/>
      <c r="D87" s="274"/>
      <c r="E87" s="274"/>
      <c r="F87" s="274"/>
      <c r="G87" s="272"/>
      <c r="H87" s="273"/>
      <c r="I87" s="272"/>
      <c r="J87" s="311"/>
      <c r="K87" s="312"/>
      <c r="L87" s="52"/>
      <c r="M87" s="41"/>
      <c r="N87" s="106">
        <f t="shared" si="19"/>
        <v>0</v>
      </c>
      <c r="O87" s="106">
        <f t="shared" si="20"/>
        <v>0</v>
      </c>
      <c r="P87" s="106">
        <f t="shared" si="21"/>
        <v>0</v>
      </c>
      <c r="Q87" s="106">
        <f t="shared" si="22"/>
        <v>0</v>
      </c>
      <c r="R87" s="106">
        <f t="shared" si="23"/>
        <v>0</v>
      </c>
      <c r="S87" s="106">
        <f t="shared" si="24"/>
        <v>0</v>
      </c>
      <c r="T87" s="106">
        <f t="shared" si="25"/>
        <v>0</v>
      </c>
      <c r="U87" s="106">
        <f t="shared" si="26"/>
        <v>0</v>
      </c>
      <c r="V87" s="107">
        <f t="shared" si="27"/>
        <v>0</v>
      </c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s="8" customFormat="1" ht="27.95" customHeight="1">
      <c r="A88" s="271"/>
      <c r="B88" s="272"/>
      <c r="C88" s="273"/>
      <c r="D88" s="274"/>
      <c r="E88" s="274"/>
      <c r="F88" s="274"/>
      <c r="G88" s="272"/>
      <c r="H88" s="273"/>
      <c r="I88" s="272"/>
      <c r="J88" s="311"/>
      <c r="K88" s="312"/>
      <c r="L88" s="52"/>
      <c r="M88" s="41"/>
      <c r="N88" s="106">
        <f t="shared" si="19"/>
        <v>0</v>
      </c>
      <c r="O88" s="106">
        <f t="shared" si="20"/>
        <v>0</v>
      </c>
      <c r="P88" s="106">
        <f t="shared" si="21"/>
        <v>0</v>
      </c>
      <c r="Q88" s="106">
        <f t="shared" si="22"/>
        <v>0</v>
      </c>
      <c r="R88" s="106">
        <f t="shared" si="23"/>
        <v>0</v>
      </c>
      <c r="S88" s="106">
        <f t="shared" si="24"/>
        <v>0</v>
      </c>
      <c r="T88" s="106">
        <f t="shared" si="25"/>
        <v>0</v>
      </c>
      <c r="U88" s="106">
        <f t="shared" si="26"/>
        <v>0</v>
      </c>
      <c r="V88" s="107">
        <f t="shared" si="27"/>
        <v>0</v>
      </c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</row>
    <row r="89" spans="1:37" s="7" customFormat="1" ht="27.95" customHeight="1">
      <c r="A89" s="271"/>
      <c r="B89" s="272"/>
      <c r="C89" s="273"/>
      <c r="D89" s="274"/>
      <c r="E89" s="274"/>
      <c r="F89" s="274"/>
      <c r="G89" s="272"/>
      <c r="H89" s="273"/>
      <c r="I89" s="272"/>
      <c r="J89" s="311"/>
      <c r="K89" s="312"/>
      <c r="L89" s="52"/>
      <c r="M89" s="41"/>
      <c r="N89" s="106">
        <f t="shared" si="19"/>
        <v>0</v>
      </c>
      <c r="O89" s="106">
        <f t="shared" si="20"/>
        <v>0</v>
      </c>
      <c r="P89" s="106">
        <f t="shared" si="21"/>
        <v>0</v>
      </c>
      <c r="Q89" s="106">
        <f t="shared" si="22"/>
        <v>0</v>
      </c>
      <c r="R89" s="106">
        <f t="shared" si="23"/>
        <v>0</v>
      </c>
      <c r="S89" s="106">
        <f t="shared" si="24"/>
        <v>0</v>
      </c>
      <c r="T89" s="106">
        <f t="shared" si="25"/>
        <v>0</v>
      </c>
      <c r="U89" s="106">
        <f t="shared" si="26"/>
        <v>0</v>
      </c>
      <c r="V89" s="107">
        <f t="shared" si="27"/>
        <v>0</v>
      </c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1:37" s="7" customFormat="1" ht="27.95" customHeight="1">
      <c r="A90" s="271"/>
      <c r="B90" s="272"/>
      <c r="C90" s="273"/>
      <c r="D90" s="274"/>
      <c r="E90" s="274"/>
      <c r="F90" s="274"/>
      <c r="G90" s="272"/>
      <c r="H90" s="273"/>
      <c r="I90" s="272"/>
      <c r="J90" s="311"/>
      <c r="K90" s="312"/>
      <c r="L90" s="52"/>
      <c r="M90" s="41"/>
      <c r="N90" s="106">
        <f t="shared" si="19"/>
        <v>0</v>
      </c>
      <c r="O90" s="106">
        <f t="shared" si="20"/>
        <v>0</v>
      </c>
      <c r="P90" s="106">
        <f t="shared" si="21"/>
        <v>0</v>
      </c>
      <c r="Q90" s="106">
        <f t="shared" si="22"/>
        <v>0</v>
      </c>
      <c r="R90" s="106">
        <f t="shared" si="23"/>
        <v>0</v>
      </c>
      <c r="S90" s="106">
        <f t="shared" si="24"/>
        <v>0</v>
      </c>
      <c r="T90" s="106">
        <f t="shared" si="25"/>
        <v>0</v>
      </c>
      <c r="U90" s="106">
        <f t="shared" si="26"/>
        <v>0</v>
      </c>
      <c r="V90" s="107">
        <f t="shared" si="27"/>
        <v>0</v>
      </c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</row>
    <row r="91" spans="1:37" s="7" customFormat="1" ht="27.95" customHeight="1">
      <c r="A91" s="271"/>
      <c r="B91" s="272"/>
      <c r="C91" s="273"/>
      <c r="D91" s="274"/>
      <c r="E91" s="274"/>
      <c r="F91" s="274"/>
      <c r="G91" s="272"/>
      <c r="H91" s="273"/>
      <c r="I91" s="272"/>
      <c r="J91" s="311"/>
      <c r="K91" s="312"/>
      <c r="L91" s="52"/>
      <c r="M91" s="41"/>
      <c r="N91" s="106">
        <f t="shared" si="19"/>
        <v>0</v>
      </c>
      <c r="O91" s="106">
        <f t="shared" si="20"/>
        <v>0</v>
      </c>
      <c r="P91" s="106">
        <f t="shared" si="21"/>
        <v>0</v>
      </c>
      <c r="Q91" s="106">
        <f t="shared" si="22"/>
        <v>0</v>
      </c>
      <c r="R91" s="106">
        <f t="shared" si="23"/>
        <v>0</v>
      </c>
      <c r="S91" s="106">
        <f t="shared" si="24"/>
        <v>0</v>
      </c>
      <c r="T91" s="106">
        <f t="shared" si="25"/>
        <v>0</v>
      </c>
      <c r="U91" s="106">
        <f t="shared" si="26"/>
        <v>0</v>
      </c>
      <c r="V91" s="107">
        <f t="shared" si="27"/>
        <v>0</v>
      </c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</row>
    <row r="92" spans="1:37" s="7" customFormat="1" ht="27.95" customHeight="1" thickBot="1">
      <c r="A92" s="265"/>
      <c r="B92" s="266"/>
      <c r="C92" s="267"/>
      <c r="D92" s="268"/>
      <c r="E92" s="268"/>
      <c r="F92" s="268"/>
      <c r="G92" s="266"/>
      <c r="H92" s="267"/>
      <c r="I92" s="266"/>
      <c r="J92" s="344"/>
      <c r="K92" s="345"/>
      <c r="L92" s="53"/>
      <c r="M92" s="42"/>
      <c r="N92" s="108">
        <f t="shared" si="19"/>
        <v>0</v>
      </c>
      <c r="O92" s="108">
        <f t="shared" si="20"/>
        <v>0</v>
      </c>
      <c r="P92" s="108">
        <f t="shared" si="21"/>
        <v>0</v>
      </c>
      <c r="Q92" s="108">
        <f t="shared" si="22"/>
        <v>0</v>
      </c>
      <c r="R92" s="108">
        <f t="shared" si="23"/>
        <v>0</v>
      </c>
      <c r="S92" s="108">
        <f t="shared" si="24"/>
        <v>0</v>
      </c>
      <c r="T92" s="108">
        <f t="shared" si="25"/>
        <v>0</v>
      </c>
      <c r="U92" s="108">
        <f t="shared" si="26"/>
        <v>0</v>
      </c>
      <c r="V92" s="109">
        <f t="shared" si="27"/>
        <v>0</v>
      </c>
      <c r="W92" s="76">
        <f>SUM(N79:V92)</f>
        <v>0</v>
      </c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</row>
    <row r="93" spans="1:37" s="66" customFormat="1" ht="18" customHeight="1" thickTop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18">
        <f>SUM(Q79:Q92)</f>
        <v>0</v>
      </c>
      <c r="R93" s="19"/>
      <c r="S93" s="19"/>
      <c r="T93" s="19"/>
      <c r="U93" s="19"/>
      <c r="V93" s="19"/>
    </row>
    <row r="94" spans="1:37" s="7" customFormat="1" ht="36" customHeight="1">
      <c r="A94" s="309" t="s">
        <v>129</v>
      </c>
      <c r="B94" s="310"/>
      <c r="C94" s="310"/>
      <c r="D94" s="310"/>
      <c r="E94" s="310"/>
      <c r="F94" s="310"/>
      <c r="G94" s="310"/>
      <c r="H94" s="310"/>
      <c r="I94" s="310"/>
      <c r="J94" s="310"/>
      <c r="K94" s="310"/>
      <c r="L94" s="310"/>
      <c r="M94" s="346"/>
      <c r="N94" s="40"/>
      <c r="O94" s="40"/>
      <c r="P94" s="40"/>
      <c r="Q94" s="40"/>
      <c r="R94" s="40"/>
      <c r="S94" s="40"/>
      <c r="T94" s="40"/>
      <c r="U94" s="40"/>
      <c r="V94" s="40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</row>
    <row r="95" spans="1:37" s="7" customFormat="1" ht="18" customHeight="1" thickBot="1">
      <c r="A95" s="97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0"/>
      <c r="O95" s="80"/>
      <c r="P95" s="80"/>
      <c r="Q95" s="80"/>
      <c r="R95" s="80"/>
      <c r="S95" s="80"/>
      <c r="T95" s="80"/>
      <c r="U95" s="80"/>
      <c r="V95" s="80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1:37" s="7" customFormat="1" ht="18" customHeight="1" thickTop="1">
      <c r="A96" s="101" t="s">
        <v>1</v>
      </c>
      <c r="B96" s="307" t="s">
        <v>152</v>
      </c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284" t="s">
        <v>41</v>
      </c>
      <c r="O96" s="285"/>
      <c r="P96" s="285"/>
      <c r="Q96" s="285"/>
      <c r="R96" s="285"/>
      <c r="S96" s="285"/>
      <c r="T96" s="285"/>
      <c r="U96" s="285"/>
      <c r="V96" s="286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</row>
    <row r="97" spans="1:37" s="7" customFormat="1" ht="18" customHeight="1" thickBot="1">
      <c r="A97" s="101"/>
      <c r="B97" s="319" t="s">
        <v>35</v>
      </c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287"/>
      <c r="O97" s="288"/>
      <c r="P97" s="288"/>
      <c r="Q97" s="288"/>
      <c r="R97" s="288"/>
      <c r="S97" s="288"/>
      <c r="T97" s="288"/>
      <c r="U97" s="288"/>
      <c r="V97" s="289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1:37" s="7" customFormat="1" ht="18" customHeight="1" thickTop="1">
      <c r="A98" s="101"/>
      <c r="B98" s="319" t="s">
        <v>36</v>
      </c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291"/>
      <c r="O98" s="293" t="s">
        <v>4</v>
      </c>
      <c r="P98" s="295" t="s">
        <v>24</v>
      </c>
      <c r="Q98" s="293" t="s">
        <v>29</v>
      </c>
      <c r="R98" s="297" t="s">
        <v>147</v>
      </c>
      <c r="S98" s="293" t="s">
        <v>25</v>
      </c>
      <c r="T98" s="299" t="s">
        <v>26</v>
      </c>
      <c r="U98" s="299" t="s">
        <v>27</v>
      </c>
      <c r="V98" s="301" t="s">
        <v>28</v>
      </c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</row>
    <row r="99" spans="1:37" s="7" customFormat="1" ht="18" customHeight="1">
      <c r="A99" s="101"/>
      <c r="B99" s="319" t="s">
        <v>37</v>
      </c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292"/>
      <c r="O99" s="293"/>
      <c r="P99" s="295"/>
      <c r="Q99" s="293"/>
      <c r="R99" s="297"/>
      <c r="S99" s="293"/>
      <c r="T99" s="299"/>
      <c r="U99" s="299"/>
      <c r="V99" s="30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1:37" s="7" customFormat="1" ht="18" customHeight="1">
      <c r="A100" s="101"/>
      <c r="B100" s="319" t="s">
        <v>38</v>
      </c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292"/>
      <c r="O100" s="293"/>
      <c r="P100" s="295"/>
      <c r="Q100" s="293"/>
      <c r="R100" s="297"/>
      <c r="S100" s="293"/>
      <c r="T100" s="299"/>
      <c r="U100" s="299"/>
      <c r="V100" s="30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</row>
    <row r="101" spans="1:37" s="7" customFormat="1" ht="18" customHeight="1" thickBot="1">
      <c r="A101" s="101" t="s">
        <v>1</v>
      </c>
      <c r="B101" s="320" t="s">
        <v>33</v>
      </c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292"/>
      <c r="O101" s="293"/>
      <c r="P101" s="295"/>
      <c r="Q101" s="293"/>
      <c r="R101" s="297"/>
      <c r="S101" s="293"/>
      <c r="T101" s="299"/>
      <c r="U101" s="299"/>
      <c r="V101" s="30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</row>
    <row r="102" spans="1:37" s="10" customFormat="1" ht="54" customHeight="1" thickTop="1" thickBot="1">
      <c r="A102" s="303" t="s">
        <v>121</v>
      </c>
      <c r="B102" s="304"/>
      <c r="C102" s="305" t="s">
        <v>34</v>
      </c>
      <c r="D102" s="306"/>
      <c r="E102" s="306"/>
      <c r="F102" s="306"/>
      <c r="G102" s="304"/>
      <c r="H102" s="305" t="s">
        <v>126</v>
      </c>
      <c r="I102" s="304"/>
      <c r="J102" s="305" t="s">
        <v>127</v>
      </c>
      <c r="K102" s="304"/>
      <c r="L102" s="168" t="s">
        <v>128</v>
      </c>
      <c r="M102" s="111" t="s">
        <v>3</v>
      </c>
      <c r="N102" s="162" t="s">
        <v>23</v>
      </c>
      <c r="O102" s="294"/>
      <c r="P102" s="296"/>
      <c r="Q102" s="294"/>
      <c r="R102" s="298"/>
      <c r="S102" s="294"/>
      <c r="T102" s="300"/>
      <c r="U102" s="300"/>
      <c r="V102" s="30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s="10" customFormat="1" ht="27.95" customHeight="1" thickTop="1">
      <c r="A103" s="337"/>
      <c r="B103" s="338"/>
      <c r="C103" s="339"/>
      <c r="D103" s="340"/>
      <c r="E103" s="340"/>
      <c r="F103" s="340"/>
      <c r="G103" s="338"/>
      <c r="H103" s="339"/>
      <c r="I103" s="338"/>
      <c r="J103" s="341"/>
      <c r="K103" s="342"/>
      <c r="L103" s="112"/>
      <c r="M103" s="113"/>
      <c r="N103" s="110">
        <f t="shared" ref="N103:N116" si="28">IF(M103=0,0,IF(M103=1,1,IF(M103=2,0,IF(M103=3,0,IF(M103=4,0,IF(M103=5,0,IF(M103=6,0,IF(M103=7,0,IF(M103=8,0,IF(M103=9,0))))))))))</f>
        <v>0</v>
      </c>
      <c r="O103" s="110">
        <f t="shared" ref="O103:O116" si="29">IF(M103=0,0,IF(M103=1,0,IF(M103=2,1,IF(M103=3,0,IF(M103=4,0,IF(M103=5,0,IF(M103=6,0,IF(M103=7,0,IF(M103=8,0,IF(M103=9,0))))))))))</f>
        <v>0</v>
      </c>
      <c r="P103" s="110">
        <f t="shared" ref="P103:P116" si="30">IF(M103=0,0,IF(M103=1,0,IF(M103=2,0,IF(M103=3,1,IF(M103=4,0,IF(M103=5,0,IF(M103=6,0,IF(M103=7,0,IF(M103=8,0,IF(M103=9,0))))))))))</f>
        <v>0</v>
      </c>
      <c r="Q103" s="110">
        <f t="shared" ref="Q103:Q116" si="31">IF(M103=0,0,IF(M103=1,0,IF(M103=2,0,IF(M103=3,0,IF(M103=4,1,IF(M103=5,0,IF(M103=6,0,IF(M103=7,0,IF(M103=8,0,IF(M103=9,0))))))))))</f>
        <v>0</v>
      </c>
      <c r="R103" s="110">
        <f t="shared" ref="R103:R116" si="32">IF(M103=0,0,IF(M103=1,0,IF(M103=2,0,IF(M103=3,0,IF(M103=4,0,IF(M103=5,1,IF(M103=6,0,IF(M103=7,0,IF(M103=8,0,IF(M103=9,0))))))))))</f>
        <v>0</v>
      </c>
      <c r="S103" s="110">
        <f t="shared" ref="S103:S116" si="33">IF(M103=0,0,IF(M103=1,0,IF(M103=2,0,IF(M103=3,0,IF(M103=4,0,IF(M103=5,0,IF(M103=6,1,IF(M103=7,0,IF(M103=8,0,IF(M103=9,0))))))))))</f>
        <v>0</v>
      </c>
      <c r="T103" s="110">
        <f t="shared" ref="T103:T116" si="34">IF(M103=0,0,IF(M103=1,0,IF(M103=2,0,IF(M103=3,0,IF(M103=4,0,IF(M103=5,0,IF(M103=6,0,IF(M103=7,1,IF(M103=8,0,IF(M103=9,0))))))))))</f>
        <v>0</v>
      </c>
      <c r="U103" s="110">
        <f t="shared" ref="U103:U116" si="35">IF(M103=0,0,IF(M103=1,0,IF(M103=2,0,IF(M103=3,0,IF(M103=4,0,IF(M103=5,0,IF(M103=6,0,IF(M103=7,0,IF(M103=8,1,IF(M103=9,0))))))))))</f>
        <v>0</v>
      </c>
      <c r="V103" s="105">
        <f t="shared" ref="V103:V116" si="36">IF(M103=0,0,IF(M103=1,0,IF(M103=2,0,IF(M103=3,0,IF(M103=4,0,IF(M103=5,0,IF(M103=6,0,IF(M103=7,0,IF(M103=8,0,IF(M103=9,1))))))))))</f>
        <v>0</v>
      </c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s="10" customFormat="1" ht="27.95" customHeight="1">
      <c r="A104" s="331"/>
      <c r="B104" s="332"/>
      <c r="C104" s="333"/>
      <c r="D104" s="334"/>
      <c r="E104" s="334"/>
      <c r="F104" s="334"/>
      <c r="G104" s="332"/>
      <c r="H104" s="333"/>
      <c r="I104" s="332"/>
      <c r="J104" s="335"/>
      <c r="K104" s="336"/>
      <c r="L104" s="70"/>
      <c r="M104" s="71"/>
      <c r="N104" s="106">
        <f t="shared" si="28"/>
        <v>0</v>
      </c>
      <c r="O104" s="106">
        <f t="shared" si="29"/>
        <v>0</v>
      </c>
      <c r="P104" s="106">
        <f t="shared" si="30"/>
        <v>0</v>
      </c>
      <c r="Q104" s="106">
        <f t="shared" si="31"/>
        <v>0</v>
      </c>
      <c r="R104" s="106">
        <f t="shared" si="32"/>
        <v>0</v>
      </c>
      <c r="S104" s="106">
        <f t="shared" si="33"/>
        <v>0</v>
      </c>
      <c r="T104" s="106">
        <f t="shared" si="34"/>
        <v>0</v>
      </c>
      <c r="U104" s="106">
        <f t="shared" si="35"/>
        <v>0</v>
      </c>
      <c r="V104" s="107">
        <f t="shared" si="36"/>
        <v>0</v>
      </c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s="10" customFormat="1" ht="27.95" customHeight="1">
      <c r="A105" s="331"/>
      <c r="B105" s="332"/>
      <c r="C105" s="333"/>
      <c r="D105" s="334"/>
      <c r="E105" s="334"/>
      <c r="F105" s="334"/>
      <c r="G105" s="332"/>
      <c r="H105" s="333"/>
      <c r="I105" s="332"/>
      <c r="J105" s="335"/>
      <c r="K105" s="336"/>
      <c r="L105" s="70"/>
      <c r="M105" s="71"/>
      <c r="N105" s="106">
        <f t="shared" si="28"/>
        <v>0</v>
      </c>
      <c r="O105" s="106">
        <f t="shared" si="29"/>
        <v>0</v>
      </c>
      <c r="P105" s="106">
        <f t="shared" si="30"/>
        <v>0</v>
      </c>
      <c r="Q105" s="106">
        <f t="shared" si="31"/>
        <v>0</v>
      </c>
      <c r="R105" s="106">
        <f t="shared" si="32"/>
        <v>0</v>
      </c>
      <c r="S105" s="106">
        <f t="shared" si="33"/>
        <v>0</v>
      </c>
      <c r="T105" s="106">
        <f t="shared" si="34"/>
        <v>0</v>
      </c>
      <c r="U105" s="106">
        <f t="shared" si="35"/>
        <v>0</v>
      </c>
      <c r="V105" s="107">
        <f t="shared" si="36"/>
        <v>0</v>
      </c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s="10" customFormat="1" ht="27.95" customHeight="1">
      <c r="A106" s="331"/>
      <c r="B106" s="332"/>
      <c r="C106" s="333"/>
      <c r="D106" s="334"/>
      <c r="E106" s="334"/>
      <c r="F106" s="334"/>
      <c r="G106" s="332"/>
      <c r="H106" s="333"/>
      <c r="I106" s="332"/>
      <c r="J106" s="335"/>
      <c r="K106" s="336"/>
      <c r="L106" s="70"/>
      <c r="M106" s="71"/>
      <c r="N106" s="106">
        <f t="shared" si="28"/>
        <v>0</v>
      </c>
      <c r="O106" s="106">
        <f t="shared" si="29"/>
        <v>0</v>
      </c>
      <c r="P106" s="106">
        <f t="shared" si="30"/>
        <v>0</v>
      </c>
      <c r="Q106" s="106">
        <f t="shared" si="31"/>
        <v>0</v>
      </c>
      <c r="R106" s="106">
        <f t="shared" si="32"/>
        <v>0</v>
      </c>
      <c r="S106" s="106">
        <f t="shared" si="33"/>
        <v>0</v>
      </c>
      <c r="T106" s="106">
        <f t="shared" si="34"/>
        <v>0</v>
      </c>
      <c r="U106" s="106">
        <f t="shared" si="35"/>
        <v>0</v>
      </c>
      <c r="V106" s="107">
        <f t="shared" si="36"/>
        <v>0</v>
      </c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s="10" customFormat="1" ht="27.95" customHeight="1">
      <c r="A107" s="331"/>
      <c r="B107" s="332"/>
      <c r="C107" s="333"/>
      <c r="D107" s="334"/>
      <c r="E107" s="334"/>
      <c r="F107" s="334"/>
      <c r="G107" s="332"/>
      <c r="H107" s="333"/>
      <c r="I107" s="332"/>
      <c r="J107" s="335"/>
      <c r="K107" s="336"/>
      <c r="L107" s="70"/>
      <c r="M107" s="71"/>
      <c r="N107" s="106">
        <f t="shared" si="28"/>
        <v>0</v>
      </c>
      <c r="O107" s="106">
        <f t="shared" si="29"/>
        <v>0</v>
      </c>
      <c r="P107" s="106">
        <f t="shared" si="30"/>
        <v>0</v>
      </c>
      <c r="Q107" s="106">
        <f t="shared" si="31"/>
        <v>0</v>
      </c>
      <c r="R107" s="106">
        <f t="shared" si="32"/>
        <v>0</v>
      </c>
      <c r="S107" s="106">
        <f t="shared" si="33"/>
        <v>0</v>
      </c>
      <c r="T107" s="106">
        <f t="shared" si="34"/>
        <v>0</v>
      </c>
      <c r="U107" s="106">
        <f t="shared" si="35"/>
        <v>0</v>
      </c>
      <c r="V107" s="107">
        <f t="shared" si="36"/>
        <v>0</v>
      </c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s="10" customFormat="1" ht="27.95" customHeight="1">
      <c r="A108" s="331"/>
      <c r="B108" s="332"/>
      <c r="C108" s="333"/>
      <c r="D108" s="334"/>
      <c r="E108" s="334"/>
      <c r="F108" s="334"/>
      <c r="G108" s="332"/>
      <c r="H108" s="333"/>
      <c r="I108" s="332"/>
      <c r="J108" s="335"/>
      <c r="K108" s="336"/>
      <c r="L108" s="70"/>
      <c r="M108" s="71"/>
      <c r="N108" s="106">
        <f t="shared" si="28"/>
        <v>0</v>
      </c>
      <c r="O108" s="106">
        <f t="shared" si="29"/>
        <v>0</v>
      </c>
      <c r="P108" s="106">
        <f t="shared" si="30"/>
        <v>0</v>
      </c>
      <c r="Q108" s="106">
        <f t="shared" si="31"/>
        <v>0</v>
      </c>
      <c r="R108" s="106">
        <f t="shared" si="32"/>
        <v>0</v>
      </c>
      <c r="S108" s="106">
        <f t="shared" si="33"/>
        <v>0</v>
      </c>
      <c r="T108" s="106">
        <f t="shared" si="34"/>
        <v>0</v>
      </c>
      <c r="U108" s="106">
        <f t="shared" si="35"/>
        <v>0</v>
      </c>
      <c r="V108" s="107">
        <f t="shared" si="36"/>
        <v>0</v>
      </c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s="10" customFormat="1" ht="27.95" customHeight="1">
      <c r="A109" s="331"/>
      <c r="B109" s="332"/>
      <c r="C109" s="333"/>
      <c r="D109" s="334"/>
      <c r="E109" s="334"/>
      <c r="F109" s="334"/>
      <c r="G109" s="332"/>
      <c r="H109" s="333"/>
      <c r="I109" s="332"/>
      <c r="J109" s="335"/>
      <c r="K109" s="336"/>
      <c r="L109" s="70"/>
      <c r="M109" s="71"/>
      <c r="N109" s="106">
        <f t="shared" si="28"/>
        <v>0</v>
      </c>
      <c r="O109" s="106">
        <f t="shared" si="29"/>
        <v>0</v>
      </c>
      <c r="P109" s="106">
        <f t="shared" si="30"/>
        <v>0</v>
      </c>
      <c r="Q109" s="106">
        <f t="shared" si="31"/>
        <v>0</v>
      </c>
      <c r="R109" s="106">
        <f t="shared" si="32"/>
        <v>0</v>
      </c>
      <c r="S109" s="106">
        <f t="shared" si="33"/>
        <v>0</v>
      </c>
      <c r="T109" s="106">
        <f t="shared" si="34"/>
        <v>0</v>
      </c>
      <c r="U109" s="106">
        <f t="shared" si="35"/>
        <v>0</v>
      </c>
      <c r="V109" s="107">
        <f t="shared" si="36"/>
        <v>0</v>
      </c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s="10" customFormat="1" ht="27.95" customHeight="1">
      <c r="A110" s="331"/>
      <c r="B110" s="332"/>
      <c r="C110" s="333"/>
      <c r="D110" s="334"/>
      <c r="E110" s="334"/>
      <c r="F110" s="334"/>
      <c r="G110" s="332"/>
      <c r="H110" s="333"/>
      <c r="I110" s="332"/>
      <c r="J110" s="335"/>
      <c r="K110" s="336"/>
      <c r="L110" s="70"/>
      <c r="M110" s="71"/>
      <c r="N110" s="106">
        <f t="shared" si="28"/>
        <v>0</v>
      </c>
      <c r="O110" s="106">
        <f t="shared" si="29"/>
        <v>0</v>
      </c>
      <c r="P110" s="106">
        <f t="shared" si="30"/>
        <v>0</v>
      </c>
      <c r="Q110" s="106">
        <f t="shared" si="31"/>
        <v>0</v>
      </c>
      <c r="R110" s="106">
        <f t="shared" si="32"/>
        <v>0</v>
      </c>
      <c r="S110" s="106">
        <f t="shared" si="33"/>
        <v>0</v>
      </c>
      <c r="T110" s="106">
        <f t="shared" si="34"/>
        <v>0</v>
      </c>
      <c r="U110" s="106">
        <f t="shared" si="35"/>
        <v>0</v>
      </c>
      <c r="V110" s="107">
        <f t="shared" si="36"/>
        <v>0</v>
      </c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s="10" customFormat="1" ht="27.95" customHeight="1">
      <c r="A111" s="331"/>
      <c r="B111" s="332"/>
      <c r="C111" s="333"/>
      <c r="D111" s="334"/>
      <c r="E111" s="334"/>
      <c r="F111" s="334"/>
      <c r="G111" s="332"/>
      <c r="H111" s="333"/>
      <c r="I111" s="332"/>
      <c r="J111" s="335"/>
      <c r="K111" s="336"/>
      <c r="L111" s="70"/>
      <c r="M111" s="71"/>
      <c r="N111" s="106">
        <f t="shared" si="28"/>
        <v>0</v>
      </c>
      <c r="O111" s="106">
        <f t="shared" si="29"/>
        <v>0</v>
      </c>
      <c r="P111" s="106">
        <f t="shared" si="30"/>
        <v>0</v>
      </c>
      <c r="Q111" s="106">
        <f t="shared" si="31"/>
        <v>0</v>
      </c>
      <c r="R111" s="106">
        <f t="shared" si="32"/>
        <v>0</v>
      </c>
      <c r="S111" s="106">
        <f t="shared" si="33"/>
        <v>0</v>
      </c>
      <c r="T111" s="106">
        <f t="shared" si="34"/>
        <v>0</v>
      </c>
      <c r="U111" s="106">
        <f t="shared" si="35"/>
        <v>0</v>
      </c>
      <c r="V111" s="107">
        <f t="shared" si="36"/>
        <v>0</v>
      </c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s="10" customFormat="1" ht="27.95" customHeight="1">
      <c r="A112" s="331"/>
      <c r="B112" s="332"/>
      <c r="C112" s="333"/>
      <c r="D112" s="334"/>
      <c r="E112" s="334"/>
      <c r="F112" s="334"/>
      <c r="G112" s="332"/>
      <c r="H112" s="333"/>
      <c r="I112" s="332"/>
      <c r="J112" s="335"/>
      <c r="K112" s="336"/>
      <c r="L112" s="70"/>
      <c r="M112" s="71"/>
      <c r="N112" s="106">
        <f t="shared" si="28"/>
        <v>0</v>
      </c>
      <c r="O112" s="106">
        <f t="shared" si="29"/>
        <v>0</v>
      </c>
      <c r="P112" s="106">
        <f t="shared" si="30"/>
        <v>0</v>
      </c>
      <c r="Q112" s="106">
        <f t="shared" si="31"/>
        <v>0</v>
      </c>
      <c r="R112" s="106">
        <f t="shared" si="32"/>
        <v>0</v>
      </c>
      <c r="S112" s="106">
        <f t="shared" si="33"/>
        <v>0</v>
      </c>
      <c r="T112" s="106">
        <f t="shared" si="34"/>
        <v>0</v>
      </c>
      <c r="U112" s="106">
        <f t="shared" si="35"/>
        <v>0</v>
      </c>
      <c r="V112" s="107">
        <f t="shared" si="36"/>
        <v>0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s="10" customFormat="1" ht="27.95" customHeight="1">
      <c r="A113" s="331"/>
      <c r="B113" s="332"/>
      <c r="C113" s="333"/>
      <c r="D113" s="334"/>
      <c r="E113" s="334"/>
      <c r="F113" s="334"/>
      <c r="G113" s="332"/>
      <c r="H113" s="333"/>
      <c r="I113" s="332"/>
      <c r="J113" s="335"/>
      <c r="K113" s="336"/>
      <c r="L113" s="70"/>
      <c r="M113" s="71"/>
      <c r="N113" s="106">
        <f t="shared" si="28"/>
        <v>0</v>
      </c>
      <c r="O113" s="106">
        <f t="shared" si="29"/>
        <v>0</v>
      </c>
      <c r="P113" s="106">
        <f t="shared" si="30"/>
        <v>0</v>
      </c>
      <c r="Q113" s="106">
        <f t="shared" si="31"/>
        <v>0</v>
      </c>
      <c r="R113" s="106">
        <f t="shared" si="32"/>
        <v>0</v>
      </c>
      <c r="S113" s="106">
        <f t="shared" si="33"/>
        <v>0</v>
      </c>
      <c r="T113" s="106">
        <f t="shared" si="34"/>
        <v>0</v>
      </c>
      <c r="U113" s="106">
        <f t="shared" si="35"/>
        <v>0</v>
      </c>
      <c r="V113" s="107">
        <f t="shared" si="36"/>
        <v>0</v>
      </c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s="10" customFormat="1" ht="27.95" customHeight="1">
      <c r="A114" s="331"/>
      <c r="B114" s="332"/>
      <c r="C114" s="333"/>
      <c r="D114" s="334"/>
      <c r="E114" s="334"/>
      <c r="F114" s="334"/>
      <c r="G114" s="332"/>
      <c r="H114" s="333"/>
      <c r="I114" s="332"/>
      <c r="J114" s="335"/>
      <c r="K114" s="336"/>
      <c r="L114" s="70"/>
      <c r="M114" s="71"/>
      <c r="N114" s="106">
        <f t="shared" si="28"/>
        <v>0</v>
      </c>
      <c r="O114" s="106">
        <f t="shared" si="29"/>
        <v>0</v>
      </c>
      <c r="P114" s="106">
        <f t="shared" si="30"/>
        <v>0</v>
      </c>
      <c r="Q114" s="106">
        <f t="shared" si="31"/>
        <v>0</v>
      </c>
      <c r="R114" s="106">
        <f t="shared" si="32"/>
        <v>0</v>
      </c>
      <c r="S114" s="106">
        <f t="shared" si="33"/>
        <v>0</v>
      </c>
      <c r="T114" s="106">
        <f t="shared" si="34"/>
        <v>0</v>
      </c>
      <c r="U114" s="106">
        <f t="shared" si="35"/>
        <v>0</v>
      </c>
      <c r="V114" s="107">
        <f t="shared" si="36"/>
        <v>0</v>
      </c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s="10" customFormat="1" ht="27.95" customHeight="1">
      <c r="A115" s="331"/>
      <c r="B115" s="332"/>
      <c r="C115" s="333"/>
      <c r="D115" s="334"/>
      <c r="E115" s="334"/>
      <c r="F115" s="334"/>
      <c r="G115" s="332"/>
      <c r="H115" s="333"/>
      <c r="I115" s="332"/>
      <c r="J115" s="335"/>
      <c r="K115" s="336"/>
      <c r="L115" s="70"/>
      <c r="M115" s="71"/>
      <c r="N115" s="106">
        <f t="shared" si="28"/>
        <v>0</v>
      </c>
      <c r="O115" s="106">
        <f t="shared" si="29"/>
        <v>0</v>
      </c>
      <c r="P115" s="106">
        <f t="shared" si="30"/>
        <v>0</v>
      </c>
      <c r="Q115" s="106">
        <f t="shared" si="31"/>
        <v>0</v>
      </c>
      <c r="R115" s="106">
        <f t="shared" si="32"/>
        <v>0</v>
      </c>
      <c r="S115" s="106">
        <f t="shared" si="33"/>
        <v>0</v>
      </c>
      <c r="T115" s="106">
        <f t="shared" si="34"/>
        <v>0</v>
      </c>
      <c r="U115" s="106">
        <f t="shared" si="35"/>
        <v>0</v>
      </c>
      <c r="V115" s="107">
        <f t="shared" si="36"/>
        <v>0</v>
      </c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s="10" customFormat="1" ht="27.95" customHeight="1" thickBot="1">
      <c r="A116" s="356"/>
      <c r="B116" s="357"/>
      <c r="C116" s="358"/>
      <c r="D116" s="359"/>
      <c r="E116" s="359"/>
      <c r="F116" s="359"/>
      <c r="G116" s="357"/>
      <c r="H116" s="358"/>
      <c r="I116" s="357"/>
      <c r="J116" s="360"/>
      <c r="K116" s="361"/>
      <c r="L116" s="72"/>
      <c r="M116" s="73"/>
      <c r="N116" s="108">
        <f t="shared" si="28"/>
        <v>0</v>
      </c>
      <c r="O116" s="108">
        <f t="shared" si="29"/>
        <v>0</v>
      </c>
      <c r="P116" s="108">
        <f t="shared" si="30"/>
        <v>0</v>
      </c>
      <c r="Q116" s="108">
        <f t="shared" si="31"/>
        <v>0</v>
      </c>
      <c r="R116" s="108">
        <f t="shared" si="32"/>
        <v>0</v>
      </c>
      <c r="S116" s="108">
        <f t="shared" si="33"/>
        <v>0</v>
      </c>
      <c r="T116" s="108">
        <f t="shared" si="34"/>
        <v>0</v>
      </c>
      <c r="U116" s="108">
        <f t="shared" si="35"/>
        <v>0</v>
      </c>
      <c r="V116" s="109">
        <f t="shared" si="36"/>
        <v>0</v>
      </c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s="7" customFormat="1" ht="18.95" customHeight="1" thickTop="1">
      <c r="A117" s="343"/>
      <c r="B117" s="343"/>
      <c r="C117" s="343"/>
      <c r="D117" s="343"/>
      <c r="E117" s="343"/>
      <c r="F117" s="343"/>
      <c r="G117" s="343"/>
      <c r="H117" s="343"/>
      <c r="I117" s="343"/>
      <c r="J117" s="343"/>
      <c r="K117" s="343"/>
      <c r="L117" s="343"/>
      <c r="M117" s="343"/>
      <c r="N117" s="40"/>
      <c r="O117" s="40"/>
      <c r="P117" s="119">
        <f>SUM(P103:P116)</f>
        <v>0</v>
      </c>
      <c r="Q117" s="40"/>
      <c r="R117" s="40"/>
      <c r="S117" s="40"/>
      <c r="T117" s="40"/>
      <c r="U117" s="40"/>
      <c r="V117" s="40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</row>
    <row r="118" spans="1:37" ht="6.95" customHeight="1" thickBo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</row>
    <row r="119" spans="1:37" ht="36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376" t="s">
        <v>23</v>
      </c>
      <c r="O119" s="362" t="s">
        <v>4</v>
      </c>
      <c r="P119" s="362" t="s">
        <v>24</v>
      </c>
      <c r="Q119" s="362" t="s">
        <v>5</v>
      </c>
      <c r="R119" s="365" t="s">
        <v>147</v>
      </c>
      <c r="S119" s="362" t="s">
        <v>25</v>
      </c>
      <c r="T119" s="362" t="s">
        <v>26</v>
      </c>
      <c r="U119" s="362" t="s">
        <v>27</v>
      </c>
      <c r="V119" s="368" t="s">
        <v>28</v>
      </c>
    </row>
    <row r="120" spans="1:37" ht="36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377"/>
      <c r="O120" s="363"/>
      <c r="P120" s="363"/>
      <c r="Q120" s="363"/>
      <c r="R120" s="366"/>
      <c r="S120" s="363"/>
      <c r="T120" s="363"/>
      <c r="U120" s="363"/>
      <c r="V120" s="369"/>
    </row>
    <row r="121" spans="1:37" ht="36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377"/>
      <c r="O121" s="363"/>
      <c r="P121" s="363"/>
      <c r="Q121" s="363"/>
      <c r="R121" s="366"/>
      <c r="S121" s="363"/>
      <c r="T121" s="363"/>
      <c r="U121" s="363"/>
      <c r="V121" s="369"/>
    </row>
    <row r="122" spans="1:37" ht="36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377"/>
      <c r="O122" s="363"/>
      <c r="P122" s="363"/>
      <c r="Q122" s="363"/>
      <c r="R122" s="366"/>
      <c r="S122" s="363"/>
      <c r="T122" s="363"/>
      <c r="U122" s="363"/>
      <c r="V122" s="369"/>
    </row>
    <row r="123" spans="1:37" ht="36" customHeight="1" thickBo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378"/>
      <c r="O123" s="364"/>
      <c r="P123" s="364"/>
      <c r="Q123" s="364"/>
      <c r="R123" s="367"/>
      <c r="S123" s="364"/>
      <c r="T123" s="364"/>
      <c r="U123" s="364"/>
      <c r="V123" s="370"/>
    </row>
    <row r="124" spans="1:37" ht="36" customHeight="1">
      <c r="A124" s="329" t="s">
        <v>44</v>
      </c>
      <c r="B124" s="329"/>
      <c r="C124" s="329"/>
      <c r="D124" s="329"/>
      <c r="E124" s="329"/>
      <c r="F124" s="329"/>
      <c r="G124" s="329"/>
      <c r="H124" s="329"/>
      <c r="I124" s="329"/>
      <c r="J124" s="329"/>
      <c r="K124" s="329"/>
      <c r="L124" s="329"/>
      <c r="M124" s="330"/>
      <c r="N124" s="49">
        <f>SUM(N31:N44,N55:N68,N103:N116)</f>
        <v>0</v>
      </c>
      <c r="O124" s="50">
        <f>SUM(O31:O44,O55:O68,O103:O116)</f>
        <v>0</v>
      </c>
      <c r="P124" s="50">
        <f t="shared" ref="P124:U124" si="37">SUM(P31:P44,P55:P68,P103:P116)</f>
        <v>0</v>
      </c>
      <c r="Q124" s="50">
        <f t="shared" si="37"/>
        <v>0</v>
      </c>
      <c r="R124" s="50">
        <f t="shared" si="37"/>
        <v>0</v>
      </c>
      <c r="S124" s="50">
        <f t="shared" si="37"/>
        <v>0</v>
      </c>
      <c r="T124" s="50">
        <f t="shared" si="37"/>
        <v>0</v>
      </c>
      <c r="U124" s="50">
        <f t="shared" si="37"/>
        <v>0</v>
      </c>
      <c r="V124" s="51">
        <f>SUM(V31:V44,V55:V68,V103:V116)</f>
        <v>0</v>
      </c>
      <c r="W124" s="120"/>
    </row>
    <row r="125" spans="1:37" ht="36" customHeight="1">
      <c r="A125" s="329" t="s">
        <v>42</v>
      </c>
      <c r="B125" s="329"/>
      <c r="C125" s="329"/>
      <c r="D125" s="329"/>
      <c r="E125" s="329"/>
      <c r="F125" s="329"/>
      <c r="G125" s="329"/>
      <c r="H125" s="329"/>
      <c r="I125" s="329"/>
      <c r="J125" s="329"/>
      <c r="K125" s="329"/>
      <c r="L125" s="329"/>
      <c r="M125" s="330"/>
      <c r="N125" s="34"/>
      <c r="O125" s="35"/>
      <c r="P125" s="45">
        <v>1</v>
      </c>
      <c r="Q125" s="45">
        <v>1</v>
      </c>
      <c r="R125" s="35"/>
      <c r="S125" s="35"/>
      <c r="T125" s="35"/>
      <c r="U125" s="35"/>
      <c r="V125" s="43"/>
    </row>
    <row r="126" spans="1:37" ht="36" customHeight="1">
      <c r="A126" s="329" t="s">
        <v>153</v>
      </c>
      <c r="B126" s="329"/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30"/>
      <c r="N126" s="36"/>
      <c r="O126" s="32"/>
      <c r="P126" s="44" t="str">
        <f>IF(P117&gt;1,"Yes",IF(P117=1,"Yes",IF(P117&lt;1,"No")))</f>
        <v>No</v>
      </c>
      <c r="Q126" s="44" t="str">
        <f>IF(Q93&gt;1,"Yes",IF(Q93=1,"Yes",IF(Q93&lt;1,"No")))</f>
        <v>No</v>
      </c>
      <c r="R126" s="32"/>
      <c r="S126" s="32"/>
      <c r="T126" s="32"/>
      <c r="U126" s="32"/>
      <c r="V126" s="37"/>
    </row>
    <row r="127" spans="1:37" ht="36" customHeight="1">
      <c r="A127" s="329" t="s">
        <v>43</v>
      </c>
      <c r="B127" s="329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30"/>
      <c r="N127" s="385">
        <v>10</v>
      </c>
      <c r="O127" s="386"/>
      <c r="P127" s="386"/>
      <c r="Q127" s="386"/>
      <c r="R127" s="386"/>
      <c r="S127" s="386"/>
      <c r="T127" s="386"/>
      <c r="U127" s="386"/>
      <c r="V127" s="387"/>
    </row>
    <row r="128" spans="1:37" ht="36" customHeight="1" thickBot="1">
      <c r="A128" s="329" t="s">
        <v>45</v>
      </c>
      <c r="B128" s="329"/>
      <c r="C128" s="329"/>
      <c r="D128" s="329"/>
      <c r="E128" s="329"/>
      <c r="F128" s="329"/>
      <c r="G128" s="329"/>
      <c r="H128" s="329"/>
      <c r="I128" s="329"/>
      <c r="J128" s="329"/>
      <c r="K128" s="329"/>
      <c r="L128" s="329"/>
      <c r="M128" s="330"/>
      <c r="N128" s="381">
        <f>IF(W92&gt;10,10,IF(W92=10,10,IF(W92&lt;10,W92)))</f>
        <v>0</v>
      </c>
      <c r="O128" s="382"/>
      <c r="P128" s="382"/>
      <c r="Q128" s="382"/>
      <c r="R128" s="382"/>
      <c r="S128" s="382"/>
      <c r="T128" s="382"/>
      <c r="U128" s="382"/>
      <c r="V128" s="383"/>
    </row>
    <row r="129" spans="1:14" ht="36" customHeight="1">
      <c r="A129" s="67"/>
      <c r="B129" s="67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</row>
    <row r="130" spans="1:14" ht="36" customHeight="1">
      <c r="A130" s="67"/>
      <c r="B130" s="169" t="s">
        <v>130</v>
      </c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</row>
    <row r="131" spans="1:14" ht="36" customHeight="1" thickBot="1">
      <c r="A131" s="67"/>
      <c r="B131" s="68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</row>
    <row r="132" spans="1:14" ht="36" customHeight="1" thickTop="1" thickBot="1">
      <c r="A132" s="326" t="s">
        <v>131</v>
      </c>
      <c r="B132" s="327"/>
      <c r="C132" s="327"/>
      <c r="D132" s="327"/>
      <c r="E132" s="327"/>
      <c r="F132" s="327"/>
      <c r="G132" s="327"/>
      <c r="H132" s="327"/>
      <c r="I132" s="327"/>
      <c r="J132" s="328"/>
      <c r="K132" s="121"/>
      <c r="L132" s="122"/>
      <c r="M132" s="324">
        <f>SUM(N124:V124,N128)</f>
        <v>0</v>
      </c>
      <c r="N132" s="325"/>
    </row>
    <row r="133" spans="1:14" ht="20.25" thickTop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</sheetData>
  <mergeCells count="340">
    <mergeCell ref="N128:V128"/>
    <mergeCell ref="B77:M77"/>
    <mergeCell ref="B76:M76"/>
    <mergeCell ref="J110:K110"/>
    <mergeCell ref="J90:K90"/>
    <mergeCell ref="B8:M8"/>
    <mergeCell ref="A83:B83"/>
    <mergeCell ref="C83:G83"/>
    <mergeCell ref="H83:I83"/>
    <mergeCell ref="J83:K83"/>
    <mergeCell ref="B12:M12"/>
    <mergeCell ref="N127:V127"/>
    <mergeCell ref="C107:G107"/>
    <mergeCell ref="B11:M11"/>
    <mergeCell ref="H107:I107"/>
    <mergeCell ref="J107:K107"/>
    <mergeCell ref="A104:B104"/>
    <mergeCell ref="C104:G104"/>
    <mergeCell ref="H104:I104"/>
    <mergeCell ref="J104:K104"/>
    <mergeCell ref="C82:G82"/>
    <mergeCell ref="H82:I82"/>
    <mergeCell ref="J79:K79"/>
    <mergeCell ref="C80:G80"/>
    <mergeCell ref="N6:V6"/>
    <mergeCell ref="A89:B89"/>
    <mergeCell ref="C89:G89"/>
    <mergeCell ref="H89:I89"/>
    <mergeCell ref="J89:K89"/>
    <mergeCell ref="A90:B90"/>
    <mergeCell ref="C90:G90"/>
    <mergeCell ref="H90:I90"/>
    <mergeCell ref="A64:B64"/>
    <mergeCell ref="C65:G65"/>
    <mergeCell ref="H65:I65"/>
    <mergeCell ref="J65:K65"/>
    <mergeCell ref="A66:B66"/>
    <mergeCell ref="C66:G66"/>
    <mergeCell ref="H66:I66"/>
    <mergeCell ref="J66:K66"/>
    <mergeCell ref="A69:M69"/>
    <mergeCell ref="A78:B78"/>
    <mergeCell ref="C78:G78"/>
    <mergeCell ref="H78:I78"/>
    <mergeCell ref="J78:K78"/>
    <mergeCell ref="J68:K68"/>
    <mergeCell ref="A65:B65"/>
    <mergeCell ref="A82:B82"/>
    <mergeCell ref="A79:B79"/>
    <mergeCell ref="C79:G79"/>
    <mergeCell ref="N119:N123"/>
    <mergeCell ref="O119:O123"/>
    <mergeCell ref="A108:B108"/>
    <mergeCell ref="C108:G108"/>
    <mergeCell ref="H108:I108"/>
    <mergeCell ref="J114:K114"/>
    <mergeCell ref="J113:K113"/>
    <mergeCell ref="A114:B114"/>
    <mergeCell ref="C114:G114"/>
    <mergeCell ref="H114:I114"/>
    <mergeCell ref="A111:B111"/>
    <mergeCell ref="C111:G111"/>
    <mergeCell ref="H111:I111"/>
    <mergeCell ref="J111:K111"/>
    <mergeCell ref="A112:B112"/>
    <mergeCell ref="C112:G112"/>
    <mergeCell ref="H112:I112"/>
    <mergeCell ref="J112:K112"/>
    <mergeCell ref="J108:K108"/>
    <mergeCell ref="A109:B109"/>
    <mergeCell ref="C109:G109"/>
    <mergeCell ref="H109:I109"/>
    <mergeCell ref="P119:P123"/>
    <mergeCell ref="Q119:Q123"/>
    <mergeCell ref="R119:R123"/>
    <mergeCell ref="S119:S123"/>
    <mergeCell ref="T119:T123"/>
    <mergeCell ref="U119:U123"/>
    <mergeCell ref="V119:V123"/>
    <mergeCell ref="N7:N11"/>
    <mergeCell ref="O7:O11"/>
    <mergeCell ref="P7:P11"/>
    <mergeCell ref="Q7:Q11"/>
    <mergeCell ref="R7:R11"/>
    <mergeCell ref="S7:S11"/>
    <mergeCell ref="T7:T11"/>
    <mergeCell ref="U7:U11"/>
    <mergeCell ref="V7:V11"/>
    <mergeCell ref="N48:V49"/>
    <mergeCell ref="O50:O54"/>
    <mergeCell ref="P50:P54"/>
    <mergeCell ref="Q50:Q54"/>
    <mergeCell ref="R50:R54"/>
    <mergeCell ref="S50:S54"/>
    <mergeCell ref="T50:T54"/>
    <mergeCell ref="U50:U54"/>
    <mergeCell ref="J109:K109"/>
    <mergeCell ref="A110:B110"/>
    <mergeCell ref="C110:G110"/>
    <mergeCell ref="H110:I110"/>
    <mergeCell ref="A115:B115"/>
    <mergeCell ref="C115:G115"/>
    <mergeCell ref="H115:I115"/>
    <mergeCell ref="J115:K115"/>
    <mergeCell ref="A116:B116"/>
    <mergeCell ref="C116:G116"/>
    <mergeCell ref="H116:I116"/>
    <mergeCell ref="J116:K116"/>
    <mergeCell ref="A113:B113"/>
    <mergeCell ref="C113:G113"/>
    <mergeCell ref="H113:I113"/>
    <mergeCell ref="A107:B107"/>
    <mergeCell ref="A1:B2"/>
    <mergeCell ref="C1:M2"/>
    <mergeCell ref="C5:M5"/>
    <mergeCell ref="A5:B5"/>
    <mergeCell ref="C63:G63"/>
    <mergeCell ref="H63:I63"/>
    <mergeCell ref="J63:K63"/>
    <mergeCell ref="A67:B67"/>
    <mergeCell ref="C67:G67"/>
    <mergeCell ref="H67:I67"/>
    <mergeCell ref="J67:K67"/>
    <mergeCell ref="A68:B68"/>
    <mergeCell ref="A61:B61"/>
    <mergeCell ref="C61:G61"/>
    <mergeCell ref="A62:B62"/>
    <mergeCell ref="H61:I61"/>
    <mergeCell ref="J61:K61"/>
    <mergeCell ref="J88:K88"/>
    <mergeCell ref="A70:M70"/>
    <mergeCell ref="B73:M73"/>
    <mergeCell ref="B74:M74"/>
    <mergeCell ref="B75:M75"/>
    <mergeCell ref="A84:B84"/>
    <mergeCell ref="C62:G62"/>
    <mergeCell ref="H62:I62"/>
    <mergeCell ref="J62:K62"/>
    <mergeCell ref="A63:B63"/>
    <mergeCell ref="A6:M6"/>
    <mergeCell ref="A58:B58"/>
    <mergeCell ref="C58:G58"/>
    <mergeCell ref="H58:I58"/>
    <mergeCell ref="J58:K58"/>
    <mergeCell ref="A59:B59"/>
    <mergeCell ref="C59:G59"/>
    <mergeCell ref="H59:I59"/>
    <mergeCell ref="J59:K59"/>
    <mergeCell ref="B10:M10"/>
    <mergeCell ref="A55:B55"/>
    <mergeCell ref="C55:G55"/>
    <mergeCell ref="A60:B60"/>
    <mergeCell ref="C60:G60"/>
    <mergeCell ref="A57:B57"/>
    <mergeCell ref="C57:G57"/>
    <mergeCell ref="H57:I57"/>
    <mergeCell ref="J57:K57"/>
    <mergeCell ref="B7:M7"/>
    <mergeCell ref="B9:M9"/>
    <mergeCell ref="A94:M94"/>
    <mergeCell ref="A88:B88"/>
    <mergeCell ref="C88:G88"/>
    <mergeCell ref="A91:B91"/>
    <mergeCell ref="C91:G91"/>
    <mergeCell ref="H91:I91"/>
    <mergeCell ref="C64:G64"/>
    <mergeCell ref="H64:I64"/>
    <mergeCell ref="J64:K64"/>
    <mergeCell ref="J91:K91"/>
    <mergeCell ref="C84:G84"/>
    <mergeCell ref="H84:I84"/>
    <mergeCell ref="J84:K84"/>
    <mergeCell ref="A85:B85"/>
    <mergeCell ref="C85:G85"/>
    <mergeCell ref="H85:I85"/>
    <mergeCell ref="J85:K85"/>
    <mergeCell ref="J87:K87"/>
    <mergeCell ref="H88:I88"/>
    <mergeCell ref="J81:K81"/>
    <mergeCell ref="J82:K82"/>
    <mergeCell ref="C68:G68"/>
    <mergeCell ref="H68:I68"/>
    <mergeCell ref="H79:I79"/>
    <mergeCell ref="A80:B80"/>
    <mergeCell ref="A92:B92"/>
    <mergeCell ref="C92:G92"/>
    <mergeCell ref="H92:I92"/>
    <mergeCell ref="J92:K92"/>
    <mergeCell ref="A86:B86"/>
    <mergeCell ref="C86:G86"/>
    <mergeCell ref="H86:I86"/>
    <mergeCell ref="J86:K86"/>
    <mergeCell ref="A87:B87"/>
    <mergeCell ref="C87:G87"/>
    <mergeCell ref="H87:I87"/>
    <mergeCell ref="H80:I80"/>
    <mergeCell ref="J80:K80"/>
    <mergeCell ref="A81:B81"/>
    <mergeCell ref="C81:G81"/>
    <mergeCell ref="H81:I81"/>
    <mergeCell ref="H60:I60"/>
    <mergeCell ref="J60:K60"/>
    <mergeCell ref="M132:N132"/>
    <mergeCell ref="A132:J132"/>
    <mergeCell ref="A124:M124"/>
    <mergeCell ref="A125:M125"/>
    <mergeCell ref="A126:M126"/>
    <mergeCell ref="A127:M127"/>
    <mergeCell ref="A128:M128"/>
    <mergeCell ref="A105:B105"/>
    <mergeCell ref="C105:G105"/>
    <mergeCell ref="H105:I105"/>
    <mergeCell ref="J105:K105"/>
    <mergeCell ref="A106:B106"/>
    <mergeCell ref="C106:G106"/>
    <mergeCell ref="H106:I106"/>
    <mergeCell ref="J106:K106"/>
    <mergeCell ref="A103:B103"/>
    <mergeCell ref="C103:G103"/>
    <mergeCell ref="H103:I103"/>
    <mergeCell ref="J103:K103"/>
    <mergeCell ref="A117:M117"/>
    <mergeCell ref="B97:M97"/>
    <mergeCell ref="B98:M98"/>
    <mergeCell ref="V50:V54"/>
    <mergeCell ref="N50:N53"/>
    <mergeCell ref="N72:V73"/>
    <mergeCell ref="N74:N77"/>
    <mergeCell ref="O74:O78"/>
    <mergeCell ref="P74:P78"/>
    <mergeCell ref="Q74:Q78"/>
    <mergeCell ref="R74:R78"/>
    <mergeCell ref="S74:S78"/>
    <mergeCell ref="T74:T78"/>
    <mergeCell ref="U74:U78"/>
    <mergeCell ref="V74:V78"/>
    <mergeCell ref="B99:M99"/>
    <mergeCell ref="B100:M100"/>
    <mergeCell ref="N96:V97"/>
    <mergeCell ref="N98:N101"/>
    <mergeCell ref="O98:O102"/>
    <mergeCell ref="P98:P102"/>
    <mergeCell ref="Q98:Q102"/>
    <mergeCell ref="R98:R102"/>
    <mergeCell ref="S98:S102"/>
    <mergeCell ref="T98:T102"/>
    <mergeCell ref="U98:U102"/>
    <mergeCell ref="V98:V102"/>
    <mergeCell ref="B96:M96"/>
    <mergeCell ref="A102:B102"/>
    <mergeCell ref="C102:G102"/>
    <mergeCell ref="H102:I102"/>
    <mergeCell ref="J102:K102"/>
    <mergeCell ref="B101:M101"/>
    <mergeCell ref="B50:M50"/>
    <mergeCell ref="A46:M46"/>
    <mergeCell ref="J56:K56"/>
    <mergeCell ref="H56:I56"/>
    <mergeCell ref="C56:G56"/>
    <mergeCell ref="A56:B56"/>
    <mergeCell ref="J55:K55"/>
    <mergeCell ref="H55:I55"/>
    <mergeCell ref="J54:K54"/>
    <mergeCell ref="H54:I54"/>
    <mergeCell ref="C54:G54"/>
    <mergeCell ref="A54:B54"/>
    <mergeCell ref="B51:M51"/>
    <mergeCell ref="A22:M22"/>
    <mergeCell ref="B23:M23"/>
    <mergeCell ref="N24:V25"/>
    <mergeCell ref="B26:M26"/>
    <mergeCell ref="N26:N29"/>
    <mergeCell ref="O26:O30"/>
    <mergeCell ref="P26:P30"/>
    <mergeCell ref="Q26:Q30"/>
    <mergeCell ref="R26:R30"/>
    <mergeCell ref="S26:S30"/>
    <mergeCell ref="T26:T30"/>
    <mergeCell ref="U26:U30"/>
    <mergeCell ref="V26:V30"/>
    <mergeCell ref="A30:B30"/>
    <mergeCell ref="C30:G30"/>
    <mergeCell ref="H30:I30"/>
    <mergeCell ref="J30:K30"/>
    <mergeCell ref="A31:B31"/>
    <mergeCell ref="C31:G31"/>
    <mergeCell ref="H31:I31"/>
    <mergeCell ref="J31:K31"/>
    <mergeCell ref="A32:B32"/>
    <mergeCell ref="C32:G32"/>
    <mergeCell ref="H32:I32"/>
    <mergeCell ref="J32:K32"/>
    <mergeCell ref="A33:B33"/>
    <mergeCell ref="C33:G33"/>
    <mergeCell ref="H33:I33"/>
    <mergeCell ref="J33:K33"/>
    <mergeCell ref="A34:B34"/>
    <mergeCell ref="C34:G34"/>
    <mergeCell ref="H34:I34"/>
    <mergeCell ref="J34:K34"/>
    <mergeCell ref="A35:B35"/>
    <mergeCell ref="C35:G35"/>
    <mergeCell ref="H35:I35"/>
    <mergeCell ref="J35:K35"/>
    <mergeCell ref="A36:B36"/>
    <mergeCell ref="C36:G36"/>
    <mergeCell ref="H36:I36"/>
    <mergeCell ref="J36:K36"/>
    <mergeCell ref="A37:B37"/>
    <mergeCell ref="C37:G37"/>
    <mergeCell ref="H37:I37"/>
    <mergeCell ref="J37:K37"/>
    <mergeCell ref="A38:B38"/>
    <mergeCell ref="C38:G38"/>
    <mergeCell ref="H38:I38"/>
    <mergeCell ref="J38:K38"/>
    <mergeCell ref="A39:B39"/>
    <mergeCell ref="C39:G39"/>
    <mergeCell ref="H39:I39"/>
    <mergeCell ref="J39:K39"/>
    <mergeCell ref="J43:K43"/>
    <mergeCell ref="A44:B44"/>
    <mergeCell ref="C44:G44"/>
    <mergeCell ref="H44:I44"/>
    <mergeCell ref="J44:K44"/>
    <mergeCell ref="A40:B40"/>
    <mergeCell ref="C40:G40"/>
    <mergeCell ref="H40:I40"/>
    <mergeCell ref="J40:K40"/>
    <mergeCell ref="A41:B41"/>
    <mergeCell ref="C41:G41"/>
    <mergeCell ref="H41:I41"/>
    <mergeCell ref="J41:K41"/>
    <mergeCell ref="A42:B42"/>
    <mergeCell ref="C42:G42"/>
    <mergeCell ref="H42:I42"/>
    <mergeCell ref="J42:K42"/>
    <mergeCell ref="A43:B43"/>
    <mergeCell ref="C43:G43"/>
    <mergeCell ref="H43:I43"/>
  </mergeCells>
  <phoneticPr fontId="20"/>
  <pageMargins left="0.25" right="0.25" top="0.75" bottom="0.75" header="0.3" footer="0.3"/>
  <pageSetup scale="75" fitToHeight="9" orientation="landscape" copies="25" r:id="rId1"/>
  <headerFooter>
    <oddFooter>&amp;R&amp;"Calibri (Body),Regular"
Page &amp;P of &amp;N</oddFooter>
  </headerFooter>
  <rowBreaks count="3" manualBreakCount="3">
    <brk id="69" max="16383" man="1"/>
    <brk id="93" max="16383" man="1"/>
    <brk id="11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1D30C-9594-244B-B4D6-D3FFBF8FA399}">
  <dimension ref="A1:S121"/>
  <sheetViews>
    <sheetView zoomScaleNormal="100" zoomScalePageLayoutView="150" workbookViewId="0">
      <selection activeCell="M109" sqref="M109"/>
    </sheetView>
  </sheetViews>
  <sheetFormatPr defaultColWidth="10.6640625" defaultRowHeight="19.5"/>
  <cols>
    <col min="1" max="1" width="2.6640625" style="11" customWidth="1"/>
    <col min="2" max="2" width="26.109375" style="11" customWidth="1"/>
    <col min="3" max="3" width="5.44140625" style="11" customWidth="1"/>
    <col min="4" max="4" width="8.33203125" style="11" customWidth="1"/>
    <col min="5" max="5" width="6.77734375" style="11" customWidth="1"/>
    <col min="6" max="6" width="2.77734375" style="11" customWidth="1"/>
    <col min="7" max="7" width="7.109375" style="11" customWidth="1"/>
    <col min="8" max="8" width="9.109375" style="11" customWidth="1"/>
    <col min="9" max="9" width="8.77734375" style="11" customWidth="1"/>
    <col min="10" max="11" width="7.77734375" style="11" customWidth="1"/>
    <col min="12" max="13" width="8.77734375" style="11" customWidth="1"/>
    <col min="14" max="16384" width="10.6640625" style="11"/>
  </cols>
  <sheetData>
    <row r="1" spans="1:19" s="2" customFormat="1" ht="54" customHeight="1">
      <c r="A1" s="217"/>
      <c r="B1" s="217"/>
      <c r="C1" s="477" t="s">
        <v>132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19"/>
      <c r="O1" s="19"/>
      <c r="P1" s="19"/>
      <c r="Q1" s="19"/>
      <c r="R1" s="19"/>
      <c r="S1" s="19"/>
    </row>
    <row r="2" spans="1:19" s="2" customFormat="1" ht="2.1" customHeight="1">
      <c r="A2" s="217"/>
      <c r="B2" s="217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"/>
      <c r="O2" s="19"/>
      <c r="P2" s="19"/>
      <c r="Q2" s="19"/>
      <c r="R2" s="19"/>
      <c r="S2" s="19"/>
    </row>
    <row r="3" spans="1:19" s="2" customFormat="1" ht="18" customHeight="1">
      <c r="A3" s="81"/>
      <c r="B3" s="81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9"/>
      <c r="O3" s="19"/>
      <c r="P3" s="19"/>
      <c r="Q3" s="19"/>
      <c r="R3" s="19"/>
      <c r="S3" s="19"/>
    </row>
    <row r="4" spans="1:19" s="3" customFormat="1" ht="18" customHeight="1">
      <c r="A4" s="353" t="s">
        <v>18</v>
      </c>
      <c r="B4" s="353"/>
      <c r="C4" s="353">
        <f>様式1!C11:N11</f>
        <v>0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20"/>
      <c r="O4" s="20"/>
      <c r="P4" s="20"/>
      <c r="Q4" s="20"/>
      <c r="R4" s="20"/>
      <c r="S4" s="20"/>
    </row>
    <row r="5" spans="1:19" s="3" customFormat="1" ht="18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20"/>
      <c r="O5" s="20"/>
      <c r="P5" s="20"/>
      <c r="Q5" s="20"/>
      <c r="R5" s="20"/>
      <c r="S5" s="20"/>
    </row>
    <row r="6" spans="1:19" s="7" customFormat="1">
      <c r="A6" s="85" t="s">
        <v>1</v>
      </c>
      <c r="B6" s="479" t="s">
        <v>64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21"/>
      <c r="O6" s="21"/>
      <c r="P6" s="21"/>
      <c r="Q6" s="21"/>
      <c r="R6" s="21"/>
      <c r="S6" s="21"/>
    </row>
    <row r="7" spans="1:19" s="7" customFormat="1" ht="19.5" customHeight="1">
      <c r="A7" s="85" t="s">
        <v>1</v>
      </c>
      <c r="B7" s="481" t="s">
        <v>65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21"/>
      <c r="O7" s="21"/>
      <c r="P7" s="21"/>
      <c r="Q7" s="21"/>
      <c r="R7" s="21"/>
      <c r="S7" s="21"/>
    </row>
    <row r="8" spans="1:19" s="7" customFormat="1" ht="18" customHeight="1">
      <c r="A8" s="117"/>
      <c r="B8" s="480" t="s">
        <v>0</v>
      </c>
      <c r="C8" s="480"/>
      <c r="D8" s="480"/>
      <c r="E8" s="480"/>
      <c r="F8" s="480"/>
      <c r="G8" s="480"/>
      <c r="H8" s="480"/>
      <c r="I8" s="480"/>
      <c r="J8" s="480"/>
      <c r="K8" s="480"/>
      <c r="L8" s="480"/>
      <c r="M8" s="480"/>
      <c r="N8" s="21"/>
      <c r="O8" s="21"/>
      <c r="P8" s="21"/>
      <c r="Q8" s="21"/>
      <c r="R8" s="21"/>
      <c r="S8" s="21"/>
    </row>
    <row r="9" spans="1:19" s="12" customFormat="1" ht="18" customHeight="1">
      <c r="A9" s="449" t="s">
        <v>84</v>
      </c>
      <c r="B9" s="450"/>
      <c r="C9" s="450"/>
      <c r="D9" s="450"/>
      <c r="E9" s="450"/>
      <c r="F9" s="450"/>
      <c r="G9" s="450"/>
      <c r="H9" s="450"/>
      <c r="I9" s="450"/>
      <c r="J9" s="450"/>
      <c r="K9" s="450"/>
      <c r="L9" s="450"/>
      <c r="M9" s="451"/>
    </row>
    <row r="10" spans="1:19" s="12" customFormat="1" ht="18" customHeight="1">
      <c r="A10" s="85" t="s">
        <v>1</v>
      </c>
      <c r="B10" s="416" t="s">
        <v>66</v>
      </c>
      <c r="C10" s="416"/>
      <c r="D10" s="416"/>
      <c r="E10" s="416"/>
      <c r="F10" s="416"/>
      <c r="G10" s="416"/>
      <c r="H10" s="416" t="s">
        <v>67</v>
      </c>
      <c r="I10" s="416"/>
      <c r="J10" s="416"/>
      <c r="K10" s="416"/>
      <c r="L10" s="416"/>
      <c r="M10" s="416"/>
    </row>
    <row r="11" spans="1:19" s="12" customFormat="1" ht="18" customHeight="1">
      <c r="A11" s="484"/>
      <c r="B11" s="416" t="s">
        <v>68</v>
      </c>
      <c r="C11" s="416"/>
      <c r="D11" s="416"/>
      <c r="E11" s="416"/>
      <c r="F11" s="416"/>
      <c r="G11" s="416"/>
      <c r="H11" s="416" t="s">
        <v>69</v>
      </c>
      <c r="I11" s="416"/>
      <c r="J11" s="416"/>
      <c r="K11" s="416"/>
      <c r="L11" s="416"/>
      <c r="M11" s="416"/>
    </row>
    <row r="12" spans="1:19" s="12" customFormat="1" ht="18" customHeight="1">
      <c r="A12" s="484"/>
      <c r="B12" s="431" t="s">
        <v>70</v>
      </c>
      <c r="C12" s="431"/>
      <c r="D12" s="431"/>
      <c r="E12" s="431"/>
      <c r="F12" s="431"/>
      <c r="G12" s="431"/>
      <c r="H12" s="431" t="s">
        <v>71</v>
      </c>
      <c r="I12" s="431"/>
      <c r="J12" s="431"/>
      <c r="K12" s="431"/>
      <c r="L12" s="431"/>
      <c r="M12" s="431"/>
    </row>
    <row r="13" spans="1:19" s="12" customFormat="1" ht="18" customHeight="1">
      <c r="A13" s="484"/>
      <c r="B13" s="431" t="s">
        <v>72</v>
      </c>
      <c r="C13" s="431"/>
      <c r="D13" s="431"/>
      <c r="E13" s="431"/>
      <c r="F13" s="431"/>
      <c r="G13" s="431"/>
      <c r="H13" s="416" t="s">
        <v>73</v>
      </c>
      <c r="I13" s="416"/>
      <c r="J13" s="416"/>
      <c r="K13" s="416"/>
      <c r="L13" s="416"/>
      <c r="M13" s="416"/>
    </row>
    <row r="14" spans="1:19" s="12" customFormat="1" ht="18" customHeight="1">
      <c r="A14" s="484"/>
      <c r="B14" s="431" t="s">
        <v>74</v>
      </c>
      <c r="C14" s="431"/>
      <c r="D14" s="431"/>
      <c r="E14" s="431"/>
      <c r="F14" s="431"/>
      <c r="G14" s="431"/>
      <c r="H14" s="431" t="s">
        <v>71</v>
      </c>
      <c r="I14" s="431"/>
      <c r="J14" s="431"/>
      <c r="K14" s="431"/>
      <c r="L14" s="431"/>
      <c r="M14" s="431"/>
    </row>
    <row r="15" spans="1:19" s="12" customFormat="1" ht="18" customHeight="1">
      <c r="A15" s="484"/>
      <c r="B15" s="432" t="s">
        <v>75</v>
      </c>
      <c r="C15" s="432"/>
      <c r="D15" s="432"/>
      <c r="E15" s="432"/>
      <c r="F15" s="432"/>
      <c r="G15" s="432"/>
      <c r="H15" s="416" t="s">
        <v>73</v>
      </c>
      <c r="I15" s="416"/>
      <c r="J15" s="416"/>
      <c r="K15" s="416"/>
      <c r="L15" s="416"/>
      <c r="M15" s="416"/>
    </row>
    <row r="16" spans="1:19" s="12" customFormat="1" ht="18" customHeight="1" thickBot="1">
      <c r="A16" s="132"/>
      <c r="B16" s="433" t="s">
        <v>76</v>
      </c>
      <c r="C16" s="433"/>
      <c r="D16" s="433"/>
      <c r="E16" s="433"/>
      <c r="F16" s="433"/>
      <c r="G16" s="433"/>
      <c r="H16" s="434" t="s">
        <v>77</v>
      </c>
      <c r="I16" s="434"/>
      <c r="J16" s="434"/>
      <c r="K16" s="434"/>
      <c r="L16" s="434"/>
      <c r="M16" s="434"/>
    </row>
    <row r="17" spans="1:13" s="12" customFormat="1" ht="27" customHeight="1" thickTop="1">
      <c r="A17" s="303" t="s">
        <v>78</v>
      </c>
      <c r="B17" s="304"/>
      <c r="C17" s="410" t="s">
        <v>133</v>
      </c>
      <c r="D17" s="487"/>
      <c r="E17" s="487"/>
      <c r="F17" s="487"/>
      <c r="G17" s="411"/>
      <c r="H17" s="491" t="s">
        <v>79</v>
      </c>
      <c r="I17" s="492"/>
      <c r="J17" s="465" t="s">
        <v>82</v>
      </c>
      <c r="K17" s="466"/>
      <c r="L17" s="305" t="s">
        <v>41</v>
      </c>
      <c r="M17" s="467"/>
    </row>
    <row r="18" spans="1:13" s="12" customFormat="1" ht="27" customHeight="1" thickBot="1">
      <c r="A18" s="485"/>
      <c r="B18" s="486"/>
      <c r="C18" s="488"/>
      <c r="D18" s="489"/>
      <c r="E18" s="489"/>
      <c r="F18" s="489"/>
      <c r="G18" s="490"/>
      <c r="H18" s="170" t="s">
        <v>80</v>
      </c>
      <c r="I18" s="170" t="s">
        <v>81</v>
      </c>
      <c r="J18" s="495"/>
      <c r="K18" s="496"/>
      <c r="L18" s="497"/>
      <c r="M18" s="498"/>
    </row>
    <row r="19" spans="1:13" s="12" customFormat="1" ht="18" customHeight="1" thickTop="1">
      <c r="A19" s="459"/>
      <c r="B19" s="460"/>
      <c r="C19" s="460"/>
      <c r="D19" s="460"/>
      <c r="E19" s="460"/>
      <c r="F19" s="460"/>
      <c r="G19" s="460"/>
      <c r="H19" s="24"/>
      <c r="I19" s="24"/>
      <c r="J19" s="457"/>
      <c r="K19" s="457"/>
      <c r="L19" s="482">
        <f t="shared" ref="L19:L22" si="0">SUM(I19-H19)*J19</f>
        <v>0</v>
      </c>
      <c r="M19" s="483"/>
    </row>
    <row r="20" spans="1:13" s="12" customFormat="1" ht="18" customHeight="1">
      <c r="A20" s="459"/>
      <c r="B20" s="460"/>
      <c r="C20" s="460"/>
      <c r="D20" s="460"/>
      <c r="E20" s="460"/>
      <c r="F20" s="460"/>
      <c r="G20" s="460"/>
      <c r="H20" s="24"/>
      <c r="I20" s="24"/>
      <c r="J20" s="457"/>
      <c r="K20" s="457"/>
      <c r="L20" s="493">
        <f t="shared" ref="L20" si="1">SUM(I20-H20)*J20</f>
        <v>0</v>
      </c>
      <c r="M20" s="494"/>
    </row>
    <row r="21" spans="1:13" s="12" customFormat="1" ht="18" customHeight="1">
      <c r="A21" s="459"/>
      <c r="B21" s="460"/>
      <c r="C21" s="460"/>
      <c r="D21" s="460"/>
      <c r="E21" s="460"/>
      <c r="F21" s="460"/>
      <c r="G21" s="460"/>
      <c r="H21" s="24"/>
      <c r="I21" s="24"/>
      <c r="J21" s="457"/>
      <c r="K21" s="457"/>
      <c r="L21" s="493">
        <f t="shared" si="0"/>
        <v>0</v>
      </c>
      <c r="M21" s="494"/>
    </row>
    <row r="22" spans="1:13" s="12" customFormat="1" ht="18" customHeight="1" thickBot="1">
      <c r="A22" s="417"/>
      <c r="B22" s="418"/>
      <c r="C22" s="418"/>
      <c r="D22" s="418"/>
      <c r="E22" s="418"/>
      <c r="F22" s="418"/>
      <c r="G22" s="418"/>
      <c r="H22" s="25"/>
      <c r="I22" s="25"/>
      <c r="J22" s="420"/>
      <c r="K22" s="420"/>
      <c r="L22" s="443">
        <f t="shared" si="0"/>
        <v>0</v>
      </c>
      <c r="M22" s="444"/>
    </row>
    <row r="23" spans="1:13" s="12" customFormat="1" ht="54" customHeight="1" thickTop="1" thickBot="1">
      <c r="A23" s="133"/>
      <c r="B23" s="133"/>
      <c r="C23" s="133"/>
      <c r="D23" s="133"/>
      <c r="E23" s="133"/>
      <c r="F23" s="133"/>
      <c r="G23" s="133"/>
      <c r="H23" s="133"/>
      <c r="I23" s="133"/>
      <c r="J23" s="437" t="s">
        <v>83</v>
      </c>
      <c r="K23" s="442"/>
      <c r="L23" s="435">
        <f>SUM(L19:M22)</f>
        <v>0</v>
      </c>
      <c r="M23" s="436"/>
    </row>
    <row r="24" spans="1:13" s="12" customFormat="1" ht="18" customHeight="1" thickTop="1">
      <c r="A24" s="281" t="s">
        <v>85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462"/>
    </row>
    <row r="25" spans="1:13" s="12" customFormat="1" ht="18" customHeight="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s="12" customFormat="1" ht="18" customHeight="1">
      <c r="A26" s="85" t="s">
        <v>1</v>
      </c>
      <c r="B26" s="416" t="s">
        <v>86</v>
      </c>
      <c r="C26" s="416"/>
      <c r="D26" s="416"/>
      <c r="E26" s="416"/>
      <c r="F26" s="416"/>
      <c r="G26" s="416"/>
      <c r="H26" s="416"/>
      <c r="I26" s="416"/>
      <c r="J26" s="416"/>
      <c r="K26" s="416"/>
      <c r="L26" s="416"/>
      <c r="M26" s="416"/>
    </row>
    <row r="27" spans="1:13" s="12" customFormat="1" ht="18" customHeight="1">
      <c r="A27" s="134" t="s">
        <v>1</v>
      </c>
      <c r="B27" s="416" t="s">
        <v>87</v>
      </c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</row>
    <row r="28" spans="1:13" s="12" customFormat="1" ht="18" customHeight="1" thickBot="1">
      <c r="A28" s="132"/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</row>
    <row r="29" spans="1:13" s="12" customFormat="1" ht="54" customHeight="1" thickTop="1" thickBot="1">
      <c r="A29" s="303" t="s">
        <v>134</v>
      </c>
      <c r="B29" s="304"/>
      <c r="C29" s="305" t="s">
        <v>135</v>
      </c>
      <c r="D29" s="306"/>
      <c r="E29" s="306"/>
      <c r="F29" s="306"/>
      <c r="G29" s="304"/>
      <c r="H29" s="463" t="s">
        <v>88</v>
      </c>
      <c r="I29" s="464"/>
      <c r="J29" s="465" t="s">
        <v>89</v>
      </c>
      <c r="K29" s="466"/>
      <c r="L29" s="305" t="s">
        <v>41</v>
      </c>
      <c r="M29" s="467"/>
    </row>
    <row r="30" spans="1:13" s="12" customFormat="1" ht="18" customHeight="1" thickTop="1">
      <c r="A30" s="468"/>
      <c r="B30" s="469"/>
      <c r="C30" s="469"/>
      <c r="D30" s="469"/>
      <c r="E30" s="469"/>
      <c r="F30" s="469"/>
      <c r="G30" s="469"/>
      <c r="H30" s="469"/>
      <c r="I30" s="469"/>
      <c r="J30" s="470"/>
      <c r="K30" s="470"/>
      <c r="L30" s="471"/>
      <c r="M30" s="472"/>
    </row>
    <row r="31" spans="1:13" s="12" customFormat="1" ht="18" customHeight="1">
      <c r="A31" s="459"/>
      <c r="B31" s="460"/>
      <c r="C31" s="460"/>
      <c r="D31" s="460"/>
      <c r="E31" s="460"/>
      <c r="F31" s="460"/>
      <c r="G31" s="460"/>
      <c r="H31" s="460"/>
      <c r="I31" s="460"/>
      <c r="J31" s="461"/>
      <c r="K31" s="461"/>
      <c r="L31" s="457" t="s">
        <v>0</v>
      </c>
      <c r="M31" s="458"/>
    </row>
    <row r="32" spans="1:13" s="12" customFormat="1" ht="18" customHeight="1">
      <c r="A32" s="459"/>
      <c r="B32" s="460"/>
      <c r="C32" s="460"/>
      <c r="D32" s="460"/>
      <c r="E32" s="460"/>
      <c r="F32" s="460"/>
      <c r="G32" s="460"/>
      <c r="H32" s="460"/>
      <c r="I32" s="460"/>
      <c r="J32" s="461"/>
      <c r="K32" s="461"/>
      <c r="L32" s="457" t="s">
        <v>0</v>
      </c>
      <c r="M32" s="458"/>
    </row>
    <row r="33" spans="1:13" s="12" customFormat="1" ht="18" customHeight="1">
      <c r="A33" s="459"/>
      <c r="B33" s="460"/>
      <c r="C33" s="460"/>
      <c r="D33" s="460"/>
      <c r="E33" s="460"/>
      <c r="F33" s="460"/>
      <c r="G33" s="460"/>
      <c r="H33" s="460"/>
      <c r="I33" s="460"/>
      <c r="J33" s="461"/>
      <c r="K33" s="461"/>
      <c r="L33" s="457" t="s">
        <v>0</v>
      </c>
      <c r="M33" s="458"/>
    </row>
    <row r="34" spans="1:13" s="12" customFormat="1" ht="18" customHeight="1">
      <c r="A34" s="459"/>
      <c r="B34" s="460"/>
      <c r="C34" s="460"/>
      <c r="D34" s="460"/>
      <c r="E34" s="460"/>
      <c r="F34" s="460"/>
      <c r="G34" s="460"/>
      <c r="H34" s="460"/>
      <c r="I34" s="460"/>
      <c r="J34" s="461"/>
      <c r="K34" s="461"/>
      <c r="L34" s="457" t="s">
        <v>0</v>
      </c>
      <c r="M34" s="458"/>
    </row>
    <row r="35" spans="1:13" s="12" customFormat="1" ht="18" customHeight="1">
      <c r="A35" s="459"/>
      <c r="B35" s="460"/>
      <c r="C35" s="460"/>
      <c r="D35" s="460"/>
      <c r="E35" s="460"/>
      <c r="F35" s="460"/>
      <c r="G35" s="460"/>
      <c r="H35" s="460"/>
      <c r="I35" s="460"/>
      <c r="J35" s="461"/>
      <c r="K35" s="461"/>
      <c r="L35" s="457" t="s">
        <v>0</v>
      </c>
      <c r="M35" s="458"/>
    </row>
    <row r="36" spans="1:13" s="12" customFormat="1" ht="18" customHeight="1">
      <c r="A36" s="459"/>
      <c r="B36" s="460"/>
      <c r="C36" s="460"/>
      <c r="D36" s="460"/>
      <c r="E36" s="460"/>
      <c r="F36" s="460"/>
      <c r="G36" s="460"/>
      <c r="H36" s="460"/>
      <c r="I36" s="460"/>
      <c r="J36" s="461"/>
      <c r="K36" s="461"/>
      <c r="L36" s="457"/>
      <c r="M36" s="458"/>
    </row>
    <row r="37" spans="1:13" s="12" customFormat="1" ht="18" customHeight="1">
      <c r="A37" s="439"/>
      <c r="B37" s="440"/>
      <c r="C37" s="445"/>
      <c r="D37" s="194"/>
      <c r="E37" s="194"/>
      <c r="F37" s="194"/>
      <c r="G37" s="440"/>
      <c r="H37" s="445"/>
      <c r="I37" s="440"/>
      <c r="J37" s="475"/>
      <c r="K37" s="476"/>
      <c r="L37" s="473"/>
      <c r="M37" s="474"/>
    </row>
    <row r="38" spans="1:13" s="12" customFormat="1" ht="18" customHeight="1">
      <c r="A38" s="439"/>
      <c r="B38" s="440"/>
      <c r="C38" s="445"/>
      <c r="D38" s="194"/>
      <c r="E38" s="194"/>
      <c r="F38" s="194"/>
      <c r="G38" s="440"/>
      <c r="H38" s="445"/>
      <c r="I38" s="440"/>
      <c r="J38" s="475"/>
      <c r="K38" s="476"/>
      <c r="L38" s="473"/>
      <c r="M38" s="474"/>
    </row>
    <row r="39" spans="1:13" s="12" customFormat="1" ht="18" customHeight="1">
      <c r="A39" s="439"/>
      <c r="B39" s="440"/>
      <c r="C39" s="445"/>
      <c r="D39" s="194"/>
      <c r="E39" s="194"/>
      <c r="F39" s="194"/>
      <c r="G39" s="440"/>
      <c r="H39" s="445"/>
      <c r="I39" s="440"/>
      <c r="J39" s="475"/>
      <c r="K39" s="476"/>
      <c r="L39" s="473"/>
      <c r="M39" s="474"/>
    </row>
    <row r="40" spans="1:13" s="12" customFormat="1" ht="18" customHeight="1">
      <c r="A40" s="439"/>
      <c r="B40" s="440"/>
      <c r="C40" s="445"/>
      <c r="D40" s="194"/>
      <c r="E40" s="194"/>
      <c r="F40" s="194"/>
      <c r="G40" s="440"/>
      <c r="H40" s="445"/>
      <c r="I40" s="440"/>
      <c r="J40" s="475"/>
      <c r="K40" s="476"/>
      <c r="L40" s="473"/>
      <c r="M40" s="474"/>
    </row>
    <row r="41" spans="1:13" s="12" customFormat="1" ht="18" customHeight="1">
      <c r="A41" s="439"/>
      <c r="B41" s="440"/>
      <c r="C41" s="445"/>
      <c r="D41" s="194"/>
      <c r="E41" s="194"/>
      <c r="F41" s="194"/>
      <c r="G41" s="440"/>
      <c r="H41" s="445"/>
      <c r="I41" s="440"/>
      <c r="J41" s="475"/>
      <c r="K41" s="476"/>
      <c r="L41" s="473"/>
      <c r="M41" s="474"/>
    </row>
    <row r="42" spans="1:13" s="12" customFormat="1" ht="18" customHeight="1">
      <c r="A42" s="439"/>
      <c r="B42" s="440"/>
      <c r="C42" s="445"/>
      <c r="D42" s="194"/>
      <c r="E42" s="194"/>
      <c r="F42" s="194"/>
      <c r="G42" s="440"/>
      <c r="H42" s="445"/>
      <c r="I42" s="440"/>
      <c r="J42" s="475"/>
      <c r="K42" s="476"/>
      <c r="L42" s="473"/>
      <c r="M42" s="474"/>
    </row>
    <row r="43" spans="1:13" s="12" customFormat="1" ht="18" customHeight="1">
      <c r="A43" s="439"/>
      <c r="B43" s="440"/>
      <c r="C43" s="445"/>
      <c r="D43" s="194"/>
      <c r="E43" s="194"/>
      <c r="F43" s="194"/>
      <c r="G43" s="440"/>
      <c r="H43" s="445"/>
      <c r="I43" s="440"/>
      <c r="J43" s="475"/>
      <c r="K43" s="476"/>
      <c r="L43" s="473"/>
      <c r="M43" s="474"/>
    </row>
    <row r="44" spans="1:13" s="12" customFormat="1" ht="18" customHeight="1">
      <c r="A44" s="439"/>
      <c r="B44" s="440"/>
      <c r="C44" s="445"/>
      <c r="D44" s="194"/>
      <c r="E44" s="194"/>
      <c r="F44" s="194"/>
      <c r="G44" s="440"/>
      <c r="H44" s="445"/>
      <c r="I44" s="440"/>
      <c r="J44" s="475"/>
      <c r="K44" s="476"/>
      <c r="L44" s="473"/>
      <c r="M44" s="474"/>
    </row>
    <row r="45" spans="1:13" s="12" customFormat="1" ht="18" customHeight="1" thickBot="1">
      <c r="A45" s="417"/>
      <c r="B45" s="418"/>
      <c r="C45" s="418"/>
      <c r="D45" s="418"/>
      <c r="E45" s="418"/>
      <c r="F45" s="418"/>
      <c r="G45" s="418"/>
      <c r="H45" s="418"/>
      <c r="I45" s="418"/>
      <c r="J45" s="419"/>
      <c r="K45" s="419"/>
      <c r="L45" s="420"/>
      <c r="M45" s="421"/>
    </row>
    <row r="46" spans="1:13" s="12" customFormat="1" ht="54" customHeight="1" thickTop="1" thickBot="1">
      <c r="A46" s="133"/>
      <c r="B46" s="133"/>
      <c r="C46" s="133"/>
      <c r="D46" s="133"/>
      <c r="E46" s="133"/>
      <c r="F46" s="133"/>
      <c r="G46" s="133"/>
      <c r="H46" s="133"/>
      <c r="I46" s="133"/>
      <c r="J46" s="437" t="s">
        <v>83</v>
      </c>
      <c r="K46" s="438"/>
      <c r="L46" s="435">
        <f>SUM(L30:M45)</f>
        <v>0</v>
      </c>
      <c r="M46" s="436"/>
    </row>
    <row r="47" spans="1:13" s="12" customFormat="1" ht="18" customHeight="1" thickTop="1">
      <c r="A47" s="281" t="s">
        <v>90</v>
      </c>
      <c r="B47" s="282"/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462"/>
    </row>
    <row r="48" spans="1:13" s="12" customFormat="1" ht="18" customHeight="1">
      <c r="A48" s="85"/>
      <c r="B48" s="416"/>
      <c r="C48" s="416"/>
      <c r="D48" s="416"/>
      <c r="E48" s="416"/>
      <c r="F48" s="416"/>
      <c r="G48" s="416"/>
      <c r="H48" s="416"/>
      <c r="I48" s="416"/>
      <c r="J48" s="416"/>
      <c r="K48" s="416"/>
      <c r="L48" s="416"/>
      <c r="M48" s="416"/>
    </row>
    <row r="49" spans="1:13" s="12" customFormat="1" ht="18" customHeight="1">
      <c r="A49" s="134" t="s">
        <v>1</v>
      </c>
      <c r="B49" s="412" t="s">
        <v>136</v>
      </c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</row>
    <row r="50" spans="1:13" s="12" customFormat="1" ht="18" customHeight="1">
      <c r="A50" s="85" t="s">
        <v>1</v>
      </c>
      <c r="B50" s="412" t="s">
        <v>144</v>
      </c>
      <c r="C50" s="412"/>
      <c r="D50" s="412"/>
      <c r="E50" s="412"/>
      <c r="F50" s="412"/>
      <c r="G50" s="412"/>
      <c r="H50" s="412"/>
      <c r="I50" s="412"/>
      <c r="J50" s="412"/>
      <c r="K50" s="412"/>
      <c r="L50" s="412"/>
      <c r="M50" s="412"/>
    </row>
    <row r="51" spans="1:13" s="12" customFormat="1" ht="18" customHeight="1">
      <c r="A51" s="134" t="s">
        <v>1</v>
      </c>
      <c r="B51" s="412" t="s">
        <v>92</v>
      </c>
      <c r="C51" s="412"/>
      <c r="D51" s="412"/>
      <c r="E51" s="412"/>
      <c r="F51" s="412"/>
      <c r="G51" s="412"/>
      <c r="H51" s="412"/>
      <c r="I51" s="412"/>
      <c r="J51" s="412"/>
      <c r="K51" s="412"/>
      <c r="L51" s="412"/>
      <c r="M51" s="412"/>
    </row>
    <row r="52" spans="1:13" s="12" customFormat="1" ht="18" customHeight="1" thickBot="1">
      <c r="A52" s="132"/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4"/>
      <c r="M52" s="434"/>
    </row>
    <row r="53" spans="1:13" s="12" customFormat="1" ht="54" customHeight="1" thickTop="1" thickBot="1">
      <c r="A53" s="303" t="s">
        <v>121</v>
      </c>
      <c r="B53" s="304"/>
      <c r="C53" s="410" t="s">
        <v>93</v>
      </c>
      <c r="D53" s="411"/>
      <c r="E53" s="305" t="s">
        <v>137</v>
      </c>
      <c r="F53" s="304"/>
      <c r="G53" s="305" t="s">
        <v>138</v>
      </c>
      <c r="H53" s="304"/>
      <c r="I53" s="305" t="s">
        <v>139</v>
      </c>
      <c r="J53" s="304"/>
      <c r="K53" s="305" t="s">
        <v>6</v>
      </c>
      <c r="L53" s="304"/>
      <c r="M53" s="171" t="s">
        <v>41</v>
      </c>
    </row>
    <row r="54" spans="1:13" s="12" customFormat="1" ht="18" customHeight="1" thickTop="1">
      <c r="A54" s="501"/>
      <c r="B54" s="502"/>
      <c r="C54" s="507"/>
      <c r="D54" s="508"/>
      <c r="E54" s="398"/>
      <c r="F54" s="400"/>
      <c r="G54" s="398" t="s">
        <v>0</v>
      </c>
      <c r="H54" s="400"/>
      <c r="I54" s="398"/>
      <c r="J54" s="400"/>
      <c r="K54" s="505"/>
      <c r="L54" s="506"/>
      <c r="M54" s="135">
        <f t="shared" ref="M54:M65" si="2">I54*K54</f>
        <v>0</v>
      </c>
    </row>
    <row r="55" spans="1:13" s="12" customFormat="1" ht="18" customHeight="1">
      <c r="A55" s="439"/>
      <c r="B55" s="440"/>
      <c r="C55" s="392"/>
      <c r="D55" s="393"/>
      <c r="E55" s="392"/>
      <c r="F55" s="393"/>
      <c r="G55" s="392"/>
      <c r="H55" s="393"/>
      <c r="I55" s="392"/>
      <c r="J55" s="393"/>
      <c r="K55" s="447"/>
      <c r="L55" s="448"/>
      <c r="M55" s="136">
        <f t="shared" si="2"/>
        <v>0</v>
      </c>
    </row>
    <row r="56" spans="1:13" s="12" customFormat="1" ht="18" customHeight="1">
      <c r="A56" s="439"/>
      <c r="B56" s="440"/>
      <c r="C56" s="392"/>
      <c r="D56" s="393"/>
      <c r="E56" s="392"/>
      <c r="F56" s="393"/>
      <c r="G56" s="392"/>
      <c r="H56" s="393"/>
      <c r="I56" s="392"/>
      <c r="J56" s="393"/>
      <c r="K56" s="447"/>
      <c r="L56" s="448"/>
      <c r="M56" s="136">
        <f t="shared" si="2"/>
        <v>0</v>
      </c>
    </row>
    <row r="57" spans="1:13" s="12" customFormat="1" ht="18" customHeight="1">
      <c r="A57" s="439"/>
      <c r="B57" s="440"/>
      <c r="C57" s="453"/>
      <c r="D57" s="454"/>
      <c r="E57" s="392"/>
      <c r="F57" s="393"/>
      <c r="G57" s="392"/>
      <c r="H57" s="393"/>
      <c r="I57" s="392"/>
      <c r="J57" s="393"/>
      <c r="K57" s="447"/>
      <c r="L57" s="448"/>
      <c r="M57" s="136">
        <f t="shared" si="2"/>
        <v>0</v>
      </c>
    </row>
    <row r="58" spans="1:13" s="12" customFormat="1" ht="18" customHeight="1">
      <c r="A58" s="439"/>
      <c r="B58" s="440"/>
      <c r="C58" s="392"/>
      <c r="D58" s="393"/>
      <c r="E58" s="392"/>
      <c r="F58" s="393"/>
      <c r="G58" s="392"/>
      <c r="H58" s="393"/>
      <c r="I58" s="392"/>
      <c r="J58" s="393"/>
      <c r="K58" s="447"/>
      <c r="L58" s="448"/>
      <c r="M58" s="136">
        <f t="shared" si="2"/>
        <v>0</v>
      </c>
    </row>
    <row r="59" spans="1:13" s="12" customFormat="1" ht="18" customHeight="1">
      <c r="A59" s="439"/>
      <c r="B59" s="440"/>
      <c r="C59" s="445"/>
      <c r="D59" s="440"/>
      <c r="E59" s="445"/>
      <c r="F59" s="440"/>
      <c r="G59" s="445"/>
      <c r="H59" s="440"/>
      <c r="I59" s="445"/>
      <c r="J59" s="440"/>
      <c r="K59" s="408"/>
      <c r="L59" s="409"/>
      <c r="M59" s="136">
        <f t="shared" si="2"/>
        <v>0</v>
      </c>
    </row>
    <row r="60" spans="1:13" s="12" customFormat="1" ht="18" customHeight="1">
      <c r="A60" s="439"/>
      <c r="B60" s="440"/>
      <c r="C60" s="445"/>
      <c r="D60" s="440"/>
      <c r="E60" s="445"/>
      <c r="F60" s="440"/>
      <c r="G60" s="445"/>
      <c r="H60" s="440"/>
      <c r="I60" s="445"/>
      <c r="J60" s="440"/>
      <c r="K60" s="408"/>
      <c r="L60" s="409"/>
      <c r="M60" s="136">
        <f t="shared" si="2"/>
        <v>0</v>
      </c>
    </row>
    <row r="61" spans="1:13" s="12" customFormat="1" ht="18" customHeight="1">
      <c r="A61" s="439"/>
      <c r="B61" s="440"/>
      <c r="C61" s="445"/>
      <c r="D61" s="440"/>
      <c r="E61" s="445"/>
      <c r="F61" s="440"/>
      <c r="G61" s="445"/>
      <c r="H61" s="440"/>
      <c r="I61" s="445"/>
      <c r="J61" s="440"/>
      <c r="K61" s="408"/>
      <c r="L61" s="409"/>
      <c r="M61" s="136">
        <f t="shared" si="2"/>
        <v>0</v>
      </c>
    </row>
    <row r="62" spans="1:13" s="12" customFormat="1" ht="18" customHeight="1">
      <c r="A62" s="439"/>
      <c r="B62" s="440"/>
      <c r="C62" s="445"/>
      <c r="D62" s="440"/>
      <c r="E62" s="445"/>
      <c r="F62" s="440"/>
      <c r="G62" s="445"/>
      <c r="H62" s="440"/>
      <c r="I62" s="445"/>
      <c r="J62" s="440"/>
      <c r="K62" s="408"/>
      <c r="L62" s="409"/>
      <c r="M62" s="136">
        <f t="shared" si="2"/>
        <v>0</v>
      </c>
    </row>
    <row r="63" spans="1:13" s="12" customFormat="1" ht="18" customHeight="1">
      <c r="A63" s="439"/>
      <c r="B63" s="440"/>
      <c r="C63" s="453"/>
      <c r="D63" s="454"/>
      <c r="E63" s="392"/>
      <c r="F63" s="393"/>
      <c r="G63" s="392"/>
      <c r="H63" s="393"/>
      <c r="I63" s="392"/>
      <c r="J63" s="393"/>
      <c r="K63" s="447"/>
      <c r="L63" s="448"/>
      <c r="M63" s="136">
        <f t="shared" si="2"/>
        <v>0</v>
      </c>
    </row>
    <row r="64" spans="1:13" s="12" customFormat="1" ht="18" customHeight="1">
      <c r="A64" s="439"/>
      <c r="B64" s="440"/>
      <c r="C64" s="392"/>
      <c r="D64" s="393"/>
      <c r="E64" s="392"/>
      <c r="F64" s="393"/>
      <c r="G64" s="392"/>
      <c r="H64" s="393"/>
      <c r="I64" s="392"/>
      <c r="J64" s="393"/>
      <c r="K64" s="447"/>
      <c r="L64" s="448"/>
      <c r="M64" s="136">
        <f t="shared" si="2"/>
        <v>0</v>
      </c>
    </row>
    <row r="65" spans="1:13" s="12" customFormat="1" ht="18" customHeight="1" thickBot="1">
      <c r="A65" s="503"/>
      <c r="B65" s="504"/>
      <c r="C65" s="396"/>
      <c r="D65" s="397"/>
      <c r="E65" s="396"/>
      <c r="F65" s="397"/>
      <c r="G65" s="396"/>
      <c r="H65" s="397"/>
      <c r="I65" s="396"/>
      <c r="J65" s="397"/>
      <c r="K65" s="455"/>
      <c r="L65" s="456"/>
      <c r="M65" s="137">
        <f t="shared" si="2"/>
        <v>0</v>
      </c>
    </row>
    <row r="66" spans="1:13" s="12" customFormat="1" ht="54" customHeight="1" thickTop="1" thickBot="1">
      <c r="A66" s="343"/>
      <c r="B66" s="343"/>
      <c r="C66" s="343"/>
      <c r="D66" s="343"/>
      <c r="E66" s="343"/>
      <c r="F66" s="343"/>
      <c r="G66" s="343"/>
      <c r="H66" s="343"/>
      <c r="I66" s="343"/>
      <c r="J66" s="441"/>
      <c r="K66" s="423" t="s">
        <v>83</v>
      </c>
      <c r="L66" s="452"/>
      <c r="M66" s="138">
        <f>SUM(L54:M65)</f>
        <v>0</v>
      </c>
    </row>
    <row r="67" spans="1:13" s="12" customFormat="1" ht="54" customHeight="1" thickBot="1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425" t="s">
        <v>94</v>
      </c>
      <c r="L67" s="426"/>
      <c r="M67" s="149">
        <f>IF(M66&gt;4,4,IF(M66=4,4,IF(M66&lt;4,M66)))</f>
        <v>0</v>
      </c>
    </row>
    <row r="68" spans="1:13" s="12" customFormat="1" ht="18" customHeight="1" thickTop="1">
      <c r="A68" s="449" t="s">
        <v>145</v>
      </c>
      <c r="B68" s="450"/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1"/>
    </row>
    <row r="69" spans="1:13" s="12" customFormat="1" ht="18" customHeight="1">
      <c r="A69" s="134"/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</row>
    <row r="70" spans="1:13" s="12" customFormat="1" ht="18" customHeight="1">
      <c r="A70" s="134" t="s">
        <v>1</v>
      </c>
      <c r="B70" s="416" t="s">
        <v>95</v>
      </c>
      <c r="C70" s="416"/>
      <c r="D70" s="416"/>
      <c r="E70" s="416"/>
      <c r="F70" s="416"/>
      <c r="G70" s="416"/>
      <c r="H70" s="416"/>
      <c r="I70" s="416"/>
      <c r="J70" s="416"/>
      <c r="K70" s="416"/>
      <c r="L70" s="416"/>
      <c r="M70" s="416"/>
    </row>
    <row r="71" spans="1:13" s="12" customFormat="1" ht="18" customHeight="1">
      <c r="A71" s="134" t="s">
        <v>1</v>
      </c>
      <c r="B71" s="416" t="s">
        <v>96</v>
      </c>
      <c r="C71" s="416"/>
      <c r="D71" s="416"/>
      <c r="E71" s="416"/>
      <c r="F71" s="416"/>
      <c r="G71" s="416"/>
      <c r="H71" s="416"/>
      <c r="I71" s="416"/>
      <c r="J71" s="416"/>
      <c r="K71" s="416"/>
      <c r="L71" s="416"/>
      <c r="M71" s="416"/>
    </row>
    <row r="72" spans="1:13" s="12" customFormat="1" ht="18" customHeight="1" thickBot="1">
      <c r="A72" s="132"/>
      <c r="B72" s="434"/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</row>
    <row r="73" spans="1:13" s="12" customFormat="1" ht="54" customHeight="1" thickTop="1" thickBot="1">
      <c r="A73" s="318" t="s">
        <v>140</v>
      </c>
      <c r="B73" s="317"/>
      <c r="C73" s="317"/>
      <c r="D73" s="315" t="s">
        <v>156</v>
      </c>
      <c r="E73" s="317"/>
      <c r="F73" s="316"/>
      <c r="G73" s="315" t="s">
        <v>155</v>
      </c>
      <c r="H73" s="316"/>
      <c r="I73" s="315" t="s">
        <v>154</v>
      </c>
      <c r="J73" s="317"/>
      <c r="K73" s="317"/>
      <c r="L73" s="316"/>
      <c r="M73" s="171" t="s">
        <v>41</v>
      </c>
    </row>
    <row r="74" spans="1:13" s="12" customFormat="1" ht="18" customHeight="1" thickTop="1">
      <c r="A74" s="404"/>
      <c r="B74" s="399"/>
      <c r="C74" s="399"/>
      <c r="D74" s="413"/>
      <c r="E74" s="414"/>
      <c r="F74" s="415"/>
      <c r="G74" s="398" t="s">
        <v>0</v>
      </c>
      <c r="H74" s="400"/>
      <c r="I74" s="398"/>
      <c r="J74" s="399"/>
      <c r="K74" s="399"/>
      <c r="L74" s="400"/>
      <c r="M74" s="174"/>
    </row>
    <row r="75" spans="1:13" s="12" customFormat="1" ht="18" customHeight="1">
      <c r="A75" s="390"/>
      <c r="B75" s="391"/>
      <c r="C75" s="391"/>
      <c r="D75" s="392"/>
      <c r="E75" s="391"/>
      <c r="F75" s="393"/>
      <c r="G75" s="392"/>
      <c r="H75" s="393"/>
      <c r="I75" s="392"/>
      <c r="J75" s="391"/>
      <c r="K75" s="391"/>
      <c r="L75" s="393"/>
      <c r="M75" s="175"/>
    </row>
    <row r="76" spans="1:13" s="12" customFormat="1" ht="18" customHeight="1">
      <c r="A76" s="390"/>
      <c r="B76" s="391"/>
      <c r="C76" s="391"/>
      <c r="D76" s="392"/>
      <c r="E76" s="391"/>
      <c r="F76" s="393"/>
      <c r="G76" s="392"/>
      <c r="H76" s="393"/>
      <c r="I76" s="392"/>
      <c r="J76" s="391"/>
      <c r="K76" s="391"/>
      <c r="L76" s="393"/>
      <c r="M76" s="175"/>
    </row>
    <row r="77" spans="1:13" s="12" customFormat="1" ht="18" customHeight="1">
      <c r="A77" s="390"/>
      <c r="B77" s="391"/>
      <c r="C77" s="391"/>
      <c r="D77" s="392"/>
      <c r="E77" s="391"/>
      <c r="F77" s="393"/>
      <c r="G77" s="392"/>
      <c r="H77" s="393"/>
      <c r="I77" s="392"/>
      <c r="J77" s="391"/>
      <c r="K77" s="391"/>
      <c r="L77" s="393"/>
      <c r="M77" s="175"/>
    </row>
    <row r="78" spans="1:13" s="12" customFormat="1" ht="18" customHeight="1">
      <c r="A78" s="390"/>
      <c r="B78" s="391"/>
      <c r="C78" s="391"/>
      <c r="D78" s="392"/>
      <c r="E78" s="391"/>
      <c r="F78" s="393"/>
      <c r="G78" s="392"/>
      <c r="H78" s="393"/>
      <c r="I78" s="392"/>
      <c r="J78" s="391"/>
      <c r="K78" s="391"/>
      <c r="L78" s="393"/>
      <c r="M78" s="175"/>
    </row>
    <row r="79" spans="1:13" s="12" customFormat="1" ht="18" customHeight="1">
      <c r="A79" s="390"/>
      <c r="B79" s="391"/>
      <c r="C79" s="391"/>
      <c r="D79" s="392"/>
      <c r="E79" s="391"/>
      <c r="F79" s="393"/>
      <c r="G79" s="392"/>
      <c r="H79" s="393"/>
      <c r="I79" s="392"/>
      <c r="J79" s="391"/>
      <c r="K79" s="391"/>
      <c r="L79" s="393"/>
      <c r="M79" s="175"/>
    </row>
    <row r="80" spans="1:13" s="12" customFormat="1" ht="18" customHeight="1">
      <c r="A80" s="390"/>
      <c r="B80" s="391"/>
      <c r="C80" s="391"/>
      <c r="D80" s="392"/>
      <c r="E80" s="391"/>
      <c r="F80" s="393"/>
      <c r="G80" s="392"/>
      <c r="H80" s="393"/>
      <c r="I80" s="392"/>
      <c r="J80" s="391"/>
      <c r="K80" s="391"/>
      <c r="L80" s="393"/>
      <c r="M80" s="175"/>
    </row>
    <row r="81" spans="1:19" s="12" customFormat="1" ht="18" customHeight="1">
      <c r="A81" s="390"/>
      <c r="B81" s="391"/>
      <c r="C81" s="391"/>
      <c r="D81" s="392"/>
      <c r="E81" s="391"/>
      <c r="F81" s="393"/>
      <c r="G81" s="392"/>
      <c r="H81" s="393"/>
      <c r="I81" s="392"/>
      <c r="J81" s="391"/>
      <c r="K81" s="391"/>
      <c r="L81" s="393"/>
      <c r="M81" s="175"/>
    </row>
    <row r="82" spans="1:19" s="12" customFormat="1" ht="18" customHeight="1">
      <c r="A82" s="390"/>
      <c r="B82" s="391"/>
      <c r="C82" s="391"/>
      <c r="D82" s="392"/>
      <c r="E82" s="391"/>
      <c r="F82" s="393"/>
      <c r="G82" s="392"/>
      <c r="H82" s="393"/>
      <c r="I82" s="392"/>
      <c r="J82" s="391"/>
      <c r="K82" s="391"/>
      <c r="L82" s="393"/>
      <c r="M82" s="175"/>
    </row>
    <row r="83" spans="1:19" s="12" customFormat="1" ht="18" customHeight="1">
      <c r="A83" s="390"/>
      <c r="B83" s="391"/>
      <c r="C83" s="391"/>
      <c r="D83" s="392"/>
      <c r="E83" s="391"/>
      <c r="F83" s="393"/>
      <c r="G83" s="392"/>
      <c r="H83" s="393"/>
      <c r="I83" s="392"/>
      <c r="J83" s="391"/>
      <c r="K83" s="391"/>
      <c r="L83" s="393"/>
      <c r="M83" s="175"/>
    </row>
    <row r="84" spans="1:19" s="12" customFormat="1" ht="18" customHeight="1">
      <c r="A84" s="390"/>
      <c r="B84" s="391"/>
      <c r="C84" s="391"/>
      <c r="D84" s="392"/>
      <c r="E84" s="391"/>
      <c r="F84" s="393"/>
      <c r="G84" s="392"/>
      <c r="H84" s="393"/>
      <c r="I84" s="392"/>
      <c r="J84" s="391"/>
      <c r="K84" s="391"/>
      <c r="L84" s="393"/>
      <c r="M84" s="175"/>
    </row>
    <row r="85" spans="1:19" s="12" customFormat="1" ht="18" customHeight="1">
      <c r="A85" s="390"/>
      <c r="B85" s="391"/>
      <c r="C85" s="391"/>
      <c r="D85" s="392"/>
      <c r="E85" s="391"/>
      <c r="F85" s="393"/>
      <c r="G85" s="392"/>
      <c r="H85" s="393"/>
      <c r="I85" s="392"/>
      <c r="J85" s="391"/>
      <c r="K85" s="391"/>
      <c r="L85" s="393"/>
      <c r="M85" s="175"/>
    </row>
    <row r="86" spans="1:19" s="12" customFormat="1" ht="18" customHeight="1" thickBot="1">
      <c r="A86" s="394"/>
      <c r="B86" s="395"/>
      <c r="C86" s="395"/>
      <c r="D86" s="396"/>
      <c r="E86" s="395"/>
      <c r="F86" s="397"/>
      <c r="G86" s="396"/>
      <c r="H86" s="397"/>
      <c r="I86" s="396"/>
      <c r="J86" s="395"/>
      <c r="K86" s="395"/>
      <c r="L86" s="397"/>
      <c r="M86" s="176"/>
    </row>
    <row r="87" spans="1:19" s="12" customFormat="1" ht="54" customHeight="1" thickTop="1" thickBot="1">
      <c r="A87" s="343"/>
      <c r="B87" s="343"/>
      <c r="C87" s="343"/>
      <c r="D87" s="343"/>
      <c r="E87" s="343"/>
      <c r="F87" s="343"/>
      <c r="G87" s="343"/>
      <c r="H87" s="343"/>
      <c r="I87" s="343"/>
      <c r="J87" s="441"/>
      <c r="K87" s="423" t="s">
        <v>97</v>
      </c>
      <c r="L87" s="424"/>
      <c r="M87" s="138">
        <f>SUM(K74:L86)</f>
        <v>0</v>
      </c>
    </row>
    <row r="88" spans="1:19" s="12" customFormat="1" ht="54" customHeight="1" thickBot="1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425" t="s">
        <v>94</v>
      </c>
      <c r="L88" s="426"/>
      <c r="M88" s="148">
        <f>IF(M87&gt;2,2,IF(M87=2,2,IF(M87&lt;2,M87)))</f>
        <v>0</v>
      </c>
    </row>
    <row r="89" spans="1:19" s="7" customFormat="1" ht="18" customHeight="1" thickTop="1">
      <c r="A89" s="405" t="s">
        <v>98</v>
      </c>
      <c r="B89" s="406"/>
      <c r="C89" s="406"/>
      <c r="D89" s="406"/>
      <c r="E89" s="406"/>
      <c r="F89" s="406"/>
      <c r="G89" s="406"/>
      <c r="H89" s="406"/>
      <c r="I89" s="406"/>
      <c r="J89" s="406"/>
      <c r="K89" s="310"/>
      <c r="L89" s="310"/>
      <c r="M89" s="346"/>
      <c r="N89" s="55"/>
      <c r="O89" s="21"/>
      <c r="P89" s="21"/>
      <c r="Q89" s="21"/>
      <c r="R89" s="21"/>
      <c r="S89" s="21"/>
    </row>
    <row r="90" spans="1:19" s="46" customFormat="1" ht="18" customHeight="1">
      <c r="A90" s="144"/>
      <c r="B90" s="407"/>
      <c r="C90" s="407"/>
      <c r="D90" s="407"/>
      <c r="E90" s="407"/>
      <c r="F90" s="407"/>
      <c r="G90" s="407"/>
      <c r="H90" s="407"/>
      <c r="I90" s="407"/>
      <c r="J90" s="407"/>
      <c r="K90" s="407"/>
      <c r="L90" s="407"/>
      <c r="M90" s="407"/>
      <c r="N90" s="54"/>
      <c r="O90" s="54"/>
      <c r="P90" s="54"/>
      <c r="Q90" s="54"/>
      <c r="R90" s="54"/>
      <c r="S90" s="54"/>
    </row>
    <row r="91" spans="1:19" s="46" customFormat="1" ht="18" customHeight="1">
      <c r="A91" s="99" t="s">
        <v>1</v>
      </c>
      <c r="B91" s="446" t="s">
        <v>158</v>
      </c>
      <c r="C91" s="446"/>
      <c r="D91" s="446"/>
      <c r="E91" s="446"/>
      <c r="F91" s="446"/>
      <c r="G91" s="446"/>
      <c r="H91" s="446"/>
      <c r="I91" s="446"/>
      <c r="J91" s="446"/>
      <c r="K91" s="446"/>
      <c r="L91" s="446"/>
      <c r="M91" s="446"/>
      <c r="N91" s="54"/>
      <c r="O91" s="54"/>
      <c r="P91" s="54"/>
      <c r="Q91" s="54"/>
      <c r="R91" s="54"/>
      <c r="S91" s="54"/>
    </row>
    <row r="92" spans="1:19" s="46" customFormat="1" ht="18" customHeight="1">
      <c r="A92" s="99" t="s">
        <v>1</v>
      </c>
      <c r="B92" s="172" t="s">
        <v>157</v>
      </c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54"/>
      <c r="O92" s="54"/>
      <c r="P92" s="54"/>
      <c r="Q92" s="54"/>
      <c r="R92" s="54"/>
      <c r="S92" s="54"/>
    </row>
    <row r="93" spans="1:19" s="46" customFormat="1" ht="18" customHeight="1" thickBot="1">
      <c r="A93" s="145"/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54"/>
      <c r="O93" s="54"/>
      <c r="P93" s="54"/>
      <c r="Q93" s="54"/>
      <c r="R93" s="54"/>
      <c r="S93" s="54"/>
    </row>
    <row r="94" spans="1:19" s="12" customFormat="1" ht="54" customHeight="1" thickTop="1" thickBot="1">
      <c r="A94" s="318" t="s">
        <v>100</v>
      </c>
      <c r="B94" s="317"/>
      <c r="C94" s="317"/>
      <c r="D94" s="401" t="s">
        <v>99</v>
      </c>
      <c r="E94" s="402"/>
      <c r="F94" s="402"/>
      <c r="G94" s="403"/>
      <c r="H94" s="315" t="s">
        <v>159</v>
      </c>
      <c r="I94" s="317"/>
      <c r="J94" s="317"/>
      <c r="K94" s="317"/>
      <c r="L94" s="316"/>
      <c r="M94" s="171" t="s">
        <v>41</v>
      </c>
    </row>
    <row r="95" spans="1:19" s="12" customFormat="1" ht="18" customHeight="1" thickTop="1">
      <c r="A95" s="404"/>
      <c r="B95" s="399"/>
      <c r="C95" s="399"/>
      <c r="D95" s="398" t="s">
        <v>0</v>
      </c>
      <c r="E95" s="399"/>
      <c r="F95" s="399"/>
      <c r="G95" s="400"/>
      <c r="H95" s="398"/>
      <c r="I95" s="399"/>
      <c r="J95" s="399"/>
      <c r="K95" s="399"/>
      <c r="L95" s="400"/>
      <c r="M95" s="174"/>
    </row>
    <row r="96" spans="1:19" s="12" customFormat="1" ht="18" customHeight="1">
      <c r="A96" s="390"/>
      <c r="B96" s="391"/>
      <c r="C96" s="391"/>
      <c r="D96" s="392"/>
      <c r="E96" s="391"/>
      <c r="F96" s="391"/>
      <c r="G96" s="393"/>
      <c r="H96" s="392"/>
      <c r="I96" s="391"/>
      <c r="J96" s="391"/>
      <c r="K96" s="391"/>
      <c r="L96" s="393"/>
      <c r="M96" s="175"/>
    </row>
    <row r="97" spans="1:13" s="12" customFormat="1" ht="18" customHeight="1">
      <c r="A97" s="390"/>
      <c r="B97" s="391"/>
      <c r="C97" s="391"/>
      <c r="D97" s="392"/>
      <c r="E97" s="391"/>
      <c r="F97" s="391"/>
      <c r="G97" s="393"/>
      <c r="H97" s="392"/>
      <c r="I97" s="391"/>
      <c r="J97" s="391"/>
      <c r="K97" s="391"/>
      <c r="L97" s="393"/>
      <c r="M97" s="175"/>
    </row>
    <row r="98" spans="1:13" s="12" customFormat="1" ht="18" customHeight="1">
      <c r="A98" s="390"/>
      <c r="B98" s="391"/>
      <c r="C98" s="391"/>
      <c r="D98" s="392"/>
      <c r="E98" s="391"/>
      <c r="F98" s="391"/>
      <c r="G98" s="393"/>
      <c r="H98" s="392"/>
      <c r="I98" s="391"/>
      <c r="J98" s="391"/>
      <c r="K98" s="391"/>
      <c r="L98" s="393"/>
      <c r="M98" s="175"/>
    </row>
    <row r="99" spans="1:13" s="12" customFormat="1" ht="18" customHeight="1">
      <c r="A99" s="390"/>
      <c r="B99" s="391"/>
      <c r="C99" s="391"/>
      <c r="D99" s="392"/>
      <c r="E99" s="391"/>
      <c r="F99" s="391"/>
      <c r="G99" s="393"/>
      <c r="H99" s="392"/>
      <c r="I99" s="391"/>
      <c r="J99" s="391"/>
      <c r="K99" s="391"/>
      <c r="L99" s="393"/>
      <c r="M99" s="175"/>
    </row>
    <row r="100" spans="1:13" s="12" customFormat="1" ht="18" customHeight="1">
      <c r="A100" s="390"/>
      <c r="B100" s="391"/>
      <c r="C100" s="391"/>
      <c r="D100" s="392"/>
      <c r="E100" s="391"/>
      <c r="F100" s="391"/>
      <c r="G100" s="393"/>
      <c r="H100" s="392"/>
      <c r="I100" s="391"/>
      <c r="J100" s="391"/>
      <c r="K100" s="391"/>
      <c r="L100" s="393"/>
      <c r="M100" s="175"/>
    </row>
    <row r="101" spans="1:13" s="12" customFormat="1" ht="18" customHeight="1">
      <c r="A101" s="390"/>
      <c r="B101" s="391"/>
      <c r="C101" s="391"/>
      <c r="D101" s="392"/>
      <c r="E101" s="391"/>
      <c r="F101" s="391"/>
      <c r="G101" s="393"/>
      <c r="H101" s="392"/>
      <c r="I101" s="391"/>
      <c r="J101" s="391"/>
      <c r="K101" s="391"/>
      <c r="L101" s="393"/>
      <c r="M101" s="175"/>
    </row>
    <row r="102" spans="1:13" s="12" customFormat="1" ht="18" customHeight="1">
      <c r="A102" s="390"/>
      <c r="B102" s="391"/>
      <c r="C102" s="391"/>
      <c r="D102" s="392"/>
      <c r="E102" s="391"/>
      <c r="F102" s="391"/>
      <c r="G102" s="393"/>
      <c r="H102" s="392"/>
      <c r="I102" s="391"/>
      <c r="J102" s="391"/>
      <c r="K102" s="391"/>
      <c r="L102" s="393"/>
      <c r="M102" s="175"/>
    </row>
    <row r="103" spans="1:13" s="12" customFormat="1" ht="18" customHeight="1">
      <c r="A103" s="390"/>
      <c r="B103" s="391"/>
      <c r="C103" s="391"/>
      <c r="D103" s="392"/>
      <c r="E103" s="391"/>
      <c r="F103" s="391"/>
      <c r="G103" s="393"/>
      <c r="H103" s="392"/>
      <c r="I103" s="391"/>
      <c r="J103" s="391"/>
      <c r="K103" s="391"/>
      <c r="L103" s="393"/>
      <c r="M103" s="175"/>
    </row>
    <row r="104" spans="1:13" s="12" customFormat="1" ht="18" customHeight="1">
      <c r="A104" s="390"/>
      <c r="B104" s="391"/>
      <c r="C104" s="391"/>
      <c r="D104" s="392"/>
      <c r="E104" s="391"/>
      <c r="F104" s="391"/>
      <c r="G104" s="393"/>
      <c r="H104" s="392"/>
      <c r="I104" s="391"/>
      <c r="J104" s="391"/>
      <c r="K104" s="391"/>
      <c r="L104" s="393"/>
      <c r="M104" s="175"/>
    </row>
    <row r="105" spans="1:13" s="12" customFormat="1" ht="18" customHeight="1">
      <c r="A105" s="390"/>
      <c r="B105" s="391"/>
      <c r="C105" s="391"/>
      <c r="D105" s="392"/>
      <c r="E105" s="391"/>
      <c r="F105" s="391"/>
      <c r="G105" s="393"/>
      <c r="H105" s="392"/>
      <c r="I105" s="391"/>
      <c r="J105" s="391"/>
      <c r="K105" s="391"/>
      <c r="L105" s="393"/>
      <c r="M105" s="175"/>
    </row>
    <row r="106" spans="1:13" s="12" customFormat="1" ht="18" customHeight="1">
      <c r="A106" s="390"/>
      <c r="B106" s="391"/>
      <c r="C106" s="391"/>
      <c r="D106" s="392"/>
      <c r="E106" s="391"/>
      <c r="F106" s="391"/>
      <c r="G106" s="393"/>
      <c r="H106" s="392"/>
      <c r="I106" s="391"/>
      <c r="J106" s="391"/>
      <c r="K106" s="391"/>
      <c r="L106" s="393"/>
      <c r="M106" s="175"/>
    </row>
    <row r="107" spans="1:13" s="12" customFormat="1" ht="18" customHeight="1" thickBot="1">
      <c r="A107" s="394"/>
      <c r="B107" s="395"/>
      <c r="C107" s="395"/>
      <c r="D107" s="396"/>
      <c r="E107" s="395"/>
      <c r="F107" s="395"/>
      <c r="G107" s="397"/>
      <c r="H107" s="396"/>
      <c r="I107" s="395"/>
      <c r="J107" s="395"/>
      <c r="K107" s="395"/>
      <c r="L107" s="397"/>
      <c r="M107" s="176"/>
    </row>
    <row r="108" spans="1:13" s="12" customFormat="1" ht="54" customHeight="1" thickTop="1" thickBot="1">
      <c r="A108" s="343"/>
      <c r="B108" s="343"/>
      <c r="C108" s="343"/>
      <c r="D108" s="343"/>
      <c r="E108" s="343"/>
      <c r="F108" s="343"/>
      <c r="G108" s="343"/>
      <c r="H108" s="343"/>
      <c r="I108" s="343"/>
      <c r="J108" s="441"/>
      <c r="K108" s="423" t="s">
        <v>83</v>
      </c>
      <c r="L108" s="424"/>
      <c r="M108" s="150">
        <f>SUM(K95:L107)</f>
        <v>0</v>
      </c>
    </row>
    <row r="109" spans="1:13" s="12" customFormat="1" ht="54" customHeight="1" thickBot="1">
      <c r="A109" s="427"/>
      <c r="B109" s="427"/>
      <c r="C109" s="427"/>
      <c r="D109" s="427"/>
      <c r="E109" s="427"/>
      <c r="F109" s="427"/>
      <c r="G109" s="427"/>
      <c r="H109" s="427"/>
      <c r="I109" s="427"/>
      <c r="J109" s="428"/>
      <c r="K109" s="425" t="s">
        <v>94</v>
      </c>
      <c r="L109" s="426"/>
      <c r="M109" s="151">
        <f>IF(M108&gt;4,4,IF(M108=4,4,IF(M108&lt;4,M108)))</f>
        <v>0</v>
      </c>
    </row>
    <row r="110" spans="1:13" s="12" customFormat="1" ht="12.95" customHeight="1" thickTop="1">
      <c r="A110" s="422"/>
      <c r="B110" s="422"/>
      <c r="C110" s="422"/>
      <c r="D110" s="422"/>
      <c r="E110" s="422"/>
      <c r="F110" s="422"/>
      <c r="G110" s="422"/>
      <c r="H110" s="422"/>
      <c r="I110" s="422"/>
      <c r="J110" s="422"/>
      <c r="K110" s="422"/>
      <c r="L110" s="422"/>
      <c r="M110" s="422"/>
    </row>
    <row r="111" spans="1:13" s="12" customFormat="1" ht="18" customHeight="1" thickBot="1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</row>
    <row r="112" spans="1:13" s="12" customFormat="1" ht="54" customHeight="1" thickTop="1" thickBot="1">
      <c r="A112" s="13"/>
      <c r="B112" s="13"/>
      <c r="C112" s="13"/>
      <c r="D112" s="13"/>
      <c r="E112" s="13"/>
      <c r="F112" s="13"/>
      <c r="G112" s="13"/>
      <c r="H112" s="13"/>
      <c r="I112" s="13"/>
      <c r="J112" s="499" t="s">
        <v>101</v>
      </c>
      <c r="K112" s="500"/>
      <c r="L112" s="500"/>
      <c r="M112" s="9">
        <f>L23+L46+M67+M88+M109</f>
        <v>0</v>
      </c>
    </row>
    <row r="113" spans="1:15" s="12" customFormat="1" ht="54" customHeight="1" thickBot="1">
      <c r="A113" s="13"/>
      <c r="B113" s="13"/>
      <c r="C113" s="13"/>
      <c r="D113" s="13"/>
      <c r="E113" s="13"/>
      <c r="F113" s="13"/>
      <c r="G113" s="13"/>
      <c r="H113" s="13"/>
      <c r="I113" s="13"/>
      <c r="J113" s="429" t="s">
        <v>102</v>
      </c>
      <c r="K113" s="430"/>
      <c r="L113" s="430"/>
      <c r="M113" s="48">
        <f>IF(M112&gt;12,12,IF(M112=12,12,IF(M112&lt;12,M112)))</f>
        <v>0</v>
      </c>
      <c r="N113" s="47"/>
      <c r="O113" s="47"/>
    </row>
    <row r="114" spans="1:15" s="12" customFormat="1" ht="20.25" thickTop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4"/>
      <c r="M114" s="14"/>
    </row>
    <row r="115" spans="1:15" s="12" customForma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4"/>
      <c r="M115" s="14"/>
    </row>
    <row r="116" spans="1:15" s="12" customForma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4"/>
      <c r="M116" s="14"/>
    </row>
    <row r="117" spans="1:15" s="12" customForma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4"/>
      <c r="M117" s="14"/>
    </row>
    <row r="118" spans="1:15" s="12" customForma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4"/>
      <c r="M118" s="14"/>
    </row>
    <row r="119" spans="1:15" s="12" customForma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4"/>
      <c r="M119" s="14"/>
    </row>
    <row r="120" spans="1:15" s="12" customForma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4"/>
      <c r="M120" s="14"/>
    </row>
    <row r="121" spans="1:15" s="12" customForma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4"/>
      <c r="M121" s="14"/>
    </row>
  </sheetData>
  <mergeCells count="340">
    <mergeCell ref="J40:K40"/>
    <mergeCell ref="H39:I39"/>
    <mergeCell ref="H40:I40"/>
    <mergeCell ref="A81:C81"/>
    <mergeCell ref="A82:C82"/>
    <mergeCell ref="A83:C83"/>
    <mergeCell ref="G86:H86"/>
    <mergeCell ref="D85:F85"/>
    <mergeCell ref="D86:F86"/>
    <mergeCell ref="H98:L98"/>
    <mergeCell ref="H99:L99"/>
    <mergeCell ref="A35:B35"/>
    <mergeCell ref="C35:G35"/>
    <mergeCell ref="K67:L67"/>
    <mergeCell ref="K88:L88"/>
    <mergeCell ref="H35:I35"/>
    <mergeCell ref="J35:K35"/>
    <mergeCell ref="L35:M35"/>
    <mergeCell ref="A36:B36"/>
    <mergeCell ref="C36:G36"/>
    <mergeCell ref="H36:I36"/>
    <mergeCell ref="J36:K36"/>
    <mergeCell ref="L36:M36"/>
    <mergeCell ref="H44:I44"/>
    <mergeCell ref="J37:K37"/>
    <mergeCell ref="J38:K38"/>
    <mergeCell ref="J39:K39"/>
    <mergeCell ref="A34:B34"/>
    <mergeCell ref="C34:G34"/>
    <mergeCell ref="H34:I34"/>
    <mergeCell ref="J112:L112"/>
    <mergeCell ref="A54:B54"/>
    <mergeCell ref="E54:F54"/>
    <mergeCell ref="A65:B65"/>
    <mergeCell ref="K54:L54"/>
    <mergeCell ref="A57:B57"/>
    <mergeCell ref="C54:D54"/>
    <mergeCell ref="C57:D57"/>
    <mergeCell ref="E57:F57"/>
    <mergeCell ref="C58:D58"/>
    <mergeCell ref="E58:F58"/>
    <mergeCell ref="I54:J54"/>
    <mergeCell ref="I63:J63"/>
    <mergeCell ref="I64:J64"/>
    <mergeCell ref="I65:J65"/>
    <mergeCell ref="G54:H54"/>
    <mergeCell ref="G63:H63"/>
    <mergeCell ref="D81:F81"/>
    <mergeCell ref="D82:F82"/>
    <mergeCell ref="D83:F83"/>
    <mergeCell ref="D84:F84"/>
    <mergeCell ref="A20:B20"/>
    <mergeCell ref="C20:G20"/>
    <mergeCell ref="J20:K20"/>
    <mergeCell ref="L20:M20"/>
    <mergeCell ref="J32:K32"/>
    <mergeCell ref="L32:M32"/>
    <mergeCell ref="A33:B33"/>
    <mergeCell ref="C33:G33"/>
    <mergeCell ref="H33:I33"/>
    <mergeCell ref="J33:K33"/>
    <mergeCell ref="L33:M33"/>
    <mergeCell ref="J44:K44"/>
    <mergeCell ref="H43:I43"/>
    <mergeCell ref="A1:B2"/>
    <mergeCell ref="C1:M2"/>
    <mergeCell ref="B6:M6"/>
    <mergeCell ref="C4:M4"/>
    <mergeCell ref="A4:B4"/>
    <mergeCell ref="B8:M8"/>
    <mergeCell ref="B7:M7"/>
    <mergeCell ref="A19:B19"/>
    <mergeCell ref="C19:G19"/>
    <mergeCell ref="J19:K19"/>
    <mergeCell ref="L19:M19"/>
    <mergeCell ref="A9:M9"/>
    <mergeCell ref="A11:A15"/>
    <mergeCell ref="A17:B18"/>
    <mergeCell ref="C17:G18"/>
    <mergeCell ref="H17:I17"/>
    <mergeCell ref="A21:B21"/>
    <mergeCell ref="C21:G21"/>
    <mergeCell ref="J21:K21"/>
    <mergeCell ref="L21:M21"/>
    <mergeCell ref="J17:K18"/>
    <mergeCell ref="L17:M18"/>
    <mergeCell ref="A24:M24"/>
    <mergeCell ref="B26:M26"/>
    <mergeCell ref="B28:M28"/>
    <mergeCell ref="A29:B29"/>
    <mergeCell ref="C29:G29"/>
    <mergeCell ref="H29:I29"/>
    <mergeCell ref="J29:K29"/>
    <mergeCell ref="L29:M29"/>
    <mergeCell ref="A30:B30"/>
    <mergeCell ref="C30:G30"/>
    <mergeCell ref="H30:I30"/>
    <mergeCell ref="J30:K30"/>
    <mergeCell ref="L30:M30"/>
    <mergeCell ref="B27:M27"/>
    <mergeCell ref="G85:H85"/>
    <mergeCell ref="L31:M31"/>
    <mergeCell ref="A32:B32"/>
    <mergeCell ref="C32:G32"/>
    <mergeCell ref="H32:I32"/>
    <mergeCell ref="A31:B31"/>
    <mergeCell ref="J34:K34"/>
    <mergeCell ref="C31:G31"/>
    <mergeCell ref="H31:I31"/>
    <mergeCell ref="J31:K31"/>
    <mergeCell ref="L34:M34"/>
    <mergeCell ref="H41:I41"/>
    <mergeCell ref="L37:M37"/>
    <mergeCell ref="L38:M38"/>
    <mergeCell ref="L39:M39"/>
    <mergeCell ref="L40:M40"/>
    <mergeCell ref="L41:M41"/>
    <mergeCell ref="L42:M42"/>
    <mergeCell ref="L43:M43"/>
    <mergeCell ref="L44:M44"/>
    <mergeCell ref="H42:I42"/>
    <mergeCell ref="J41:K41"/>
    <mergeCell ref="J42:K42"/>
    <mergeCell ref="J43:K43"/>
    <mergeCell ref="K58:L58"/>
    <mergeCell ref="A87:J87"/>
    <mergeCell ref="K66:L66"/>
    <mergeCell ref="E63:F63"/>
    <mergeCell ref="E64:F64"/>
    <mergeCell ref="E65:F65"/>
    <mergeCell ref="C63:D63"/>
    <mergeCell ref="C64:D64"/>
    <mergeCell ref="A63:B63"/>
    <mergeCell ref="K63:L63"/>
    <mergeCell ref="A64:B64"/>
    <mergeCell ref="K64:L64"/>
    <mergeCell ref="K65:L65"/>
    <mergeCell ref="G64:H64"/>
    <mergeCell ref="G65:H65"/>
    <mergeCell ref="B71:M71"/>
    <mergeCell ref="B70:M70"/>
    <mergeCell ref="A84:C84"/>
    <mergeCell ref="I84:L84"/>
    <mergeCell ref="I85:L85"/>
    <mergeCell ref="I86:L86"/>
    <mergeCell ref="G82:H82"/>
    <mergeCell ref="G83:H83"/>
    <mergeCell ref="G84:H84"/>
    <mergeCell ref="K55:L55"/>
    <mergeCell ref="I59:J59"/>
    <mergeCell ref="I60:J60"/>
    <mergeCell ref="I73:L73"/>
    <mergeCell ref="I74:L74"/>
    <mergeCell ref="G59:H59"/>
    <mergeCell ref="G60:H60"/>
    <mergeCell ref="G61:H61"/>
    <mergeCell ref="G62:H62"/>
    <mergeCell ref="A68:M68"/>
    <mergeCell ref="B69:M69"/>
    <mergeCell ref="K61:L61"/>
    <mergeCell ref="K62:L62"/>
    <mergeCell ref="A55:B55"/>
    <mergeCell ref="A56:B56"/>
    <mergeCell ref="C56:D56"/>
    <mergeCell ref="E56:F56"/>
    <mergeCell ref="G56:H56"/>
    <mergeCell ref="I56:J56"/>
    <mergeCell ref="K56:L56"/>
    <mergeCell ref="K57:L57"/>
    <mergeCell ref="G58:H58"/>
    <mergeCell ref="I58:J58"/>
    <mergeCell ref="A58:B58"/>
    <mergeCell ref="G57:H57"/>
    <mergeCell ref="I57:J57"/>
    <mergeCell ref="I55:J55"/>
    <mergeCell ref="I61:J61"/>
    <mergeCell ref="I62:J62"/>
    <mergeCell ref="C60:D60"/>
    <mergeCell ref="C61:D61"/>
    <mergeCell ref="C62:D62"/>
    <mergeCell ref="E59:F59"/>
    <mergeCell ref="E60:F60"/>
    <mergeCell ref="E61:F61"/>
    <mergeCell ref="E62:F62"/>
    <mergeCell ref="C55:D55"/>
    <mergeCell ref="E55:F55"/>
    <mergeCell ref="A40:B40"/>
    <mergeCell ref="A41:B41"/>
    <mergeCell ref="A42:B42"/>
    <mergeCell ref="A108:J108"/>
    <mergeCell ref="J23:K23"/>
    <mergeCell ref="L23:M23"/>
    <mergeCell ref="A22:B22"/>
    <mergeCell ref="C22:G22"/>
    <mergeCell ref="J22:K22"/>
    <mergeCell ref="L22:M22"/>
    <mergeCell ref="A43:B43"/>
    <mergeCell ref="A44:B44"/>
    <mergeCell ref="C37:G37"/>
    <mergeCell ref="C38:G38"/>
    <mergeCell ref="C39:G39"/>
    <mergeCell ref="C40:G40"/>
    <mergeCell ref="C41:G41"/>
    <mergeCell ref="C42:G42"/>
    <mergeCell ref="C43:G43"/>
    <mergeCell ref="C44:G44"/>
    <mergeCell ref="H37:I37"/>
    <mergeCell ref="H38:I38"/>
    <mergeCell ref="B91:M91"/>
    <mergeCell ref="K87:L87"/>
    <mergeCell ref="A110:M110"/>
    <mergeCell ref="K108:L108"/>
    <mergeCell ref="K109:L109"/>
    <mergeCell ref="A109:J109"/>
    <mergeCell ref="J113:L113"/>
    <mergeCell ref="B10:G10"/>
    <mergeCell ref="B11:G11"/>
    <mergeCell ref="B12:G12"/>
    <mergeCell ref="B13:G13"/>
    <mergeCell ref="B14:G14"/>
    <mergeCell ref="B15:G15"/>
    <mergeCell ref="B16:G16"/>
    <mergeCell ref="H10:M10"/>
    <mergeCell ref="H11:M11"/>
    <mergeCell ref="H12:M12"/>
    <mergeCell ref="H13:M13"/>
    <mergeCell ref="H14:M14"/>
    <mergeCell ref="H15:M15"/>
    <mergeCell ref="H16:M16"/>
    <mergeCell ref="L46:M46"/>
    <mergeCell ref="J46:K46"/>
    <mergeCell ref="A37:B37"/>
    <mergeCell ref="A38:B38"/>
    <mergeCell ref="A39:B39"/>
    <mergeCell ref="B48:M48"/>
    <mergeCell ref="B50:M50"/>
    <mergeCell ref="K53:L53"/>
    <mergeCell ref="I53:J53"/>
    <mergeCell ref="A45:B45"/>
    <mergeCell ref="C45:G45"/>
    <mergeCell ref="H45:I45"/>
    <mergeCell ref="J45:K45"/>
    <mergeCell ref="L45:M45"/>
    <mergeCell ref="A47:M47"/>
    <mergeCell ref="B52:M52"/>
    <mergeCell ref="A53:B53"/>
    <mergeCell ref="E53:F53"/>
    <mergeCell ref="K59:L59"/>
    <mergeCell ref="K60:L60"/>
    <mergeCell ref="C53:D53"/>
    <mergeCell ref="G53:H53"/>
    <mergeCell ref="B51:M51"/>
    <mergeCell ref="B49:M49"/>
    <mergeCell ref="I75:L75"/>
    <mergeCell ref="I76:L76"/>
    <mergeCell ref="I77:L77"/>
    <mergeCell ref="D73:F73"/>
    <mergeCell ref="A73:C73"/>
    <mergeCell ref="D74:F74"/>
    <mergeCell ref="D75:F75"/>
    <mergeCell ref="D76:F76"/>
    <mergeCell ref="D77:F77"/>
    <mergeCell ref="B72:M72"/>
    <mergeCell ref="C65:D65"/>
    <mergeCell ref="G55:H55"/>
    <mergeCell ref="A61:B61"/>
    <mergeCell ref="A62:B62"/>
    <mergeCell ref="C59:D59"/>
    <mergeCell ref="A59:B59"/>
    <mergeCell ref="A60:B60"/>
    <mergeCell ref="A66:J66"/>
    <mergeCell ref="I78:L78"/>
    <mergeCell ref="I79:L79"/>
    <mergeCell ref="I80:L80"/>
    <mergeCell ref="I81:L81"/>
    <mergeCell ref="I82:L82"/>
    <mergeCell ref="I83:L83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D78:F78"/>
    <mergeCell ref="D79:F79"/>
    <mergeCell ref="D80:F80"/>
    <mergeCell ref="A74:C74"/>
    <mergeCell ref="A75:C75"/>
    <mergeCell ref="A76:C76"/>
    <mergeCell ref="A77:C77"/>
    <mergeCell ref="A78:C78"/>
    <mergeCell ref="A79:C79"/>
    <mergeCell ref="A80:C80"/>
    <mergeCell ref="H105:L105"/>
    <mergeCell ref="H106:L106"/>
    <mergeCell ref="H107:L107"/>
    <mergeCell ref="H100:L100"/>
    <mergeCell ref="H101:L101"/>
    <mergeCell ref="H102:L102"/>
    <mergeCell ref="H103:L103"/>
    <mergeCell ref="H104:L104"/>
    <mergeCell ref="A85:C85"/>
    <mergeCell ref="A86:C86"/>
    <mergeCell ref="H94:L94"/>
    <mergeCell ref="H95:L95"/>
    <mergeCell ref="H96:L96"/>
    <mergeCell ref="H97:L97"/>
    <mergeCell ref="A94:C94"/>
    <mergeCell ref="D94:G94"/>
    <mergeCell ref="A95:C95"/>
    <mergeCell ref="D95:G95"/>
    <mergeCell ref="A96:C96"/>
    <mergeCell ref="D96:G96"/>
    <mergeCell ref="A97:C97"/>
    <mergeCell ref="D97:G97"/>
    <mergeCell ref="A89:M89"/>
    <mergeCell ref="B90:M90"/>
    <mergeCell ref="A98:C98"/>
    <mergeCell ref="D98:G98"/>
    <mergeCell ref="A99:C99"/>
    <mergeCell ref="D99:G99"/>
    <mergeCell ref="A100:C100"/>
    <mergeCell ref="D100:G100"/>
    <mergeCell ref="A101:C101"/>
    <mergeCell ref="D101:G101"/>
    <mergeCell ref="A102:C102"/>
    <mergeCell ref="D102:G102"/>
    <mergeCell ref="A103:C103"/>
    <mergeCell ref="D103:G103"/>
    <mergeCell ref="A104:C104"/>
    <mergeCell ref="D104:G104"/>
    <mergeCell ref="A105:C105"/>
    <mergeCell ref="D105:G105"/>
    <mergeCell ref="A106:C106"/>
    <mergeCell ref="D106:G106"/>
    <mergeCell ref="A107:C107"/>
    <mergeCell ref="D107:G107"/>
  </mergeCells>
  <phoneticPr fontId="20"/>
  <dataValidations count="1">
    <dataValidation type="list" allowBlank="1" showInputMessage="1" showErrorMessage="1" sqref="C54:D54" xr:uid="{5C2AB9A6-C121-ED45-B201-2F9AB8F04095}">
      <formula1>#REF!</formula1>
    </dataValidation>
  </dataValidations>
  <pageMargins left="0.25" right="0.25" top="0.75" bottom="0.75" header="0.3" footer="0.3"/>
  <pageSetup orientation="landscape" copies="25" r:id="rId1"/>
  <headerFooter>
    <oddHeader>&amp;L&amp;"Calibri (Body)</oddHeader>
    <oddFooter>&amp;R&amp;"Calibri (Body),Regular"
Page &amp;P of &amp;N</oddFooter>
  </headerFooter>
  <rowBreaks count="4" manualBreakCount="4">
    <brk id="23" max="16383" man="1"/>
    <brk id="46" max="16383" man="1"/>
    <brk id="67" max="16383" man="1"/>
    <brk id="8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E04BD-F18F-42D2-B6C4-74C50ECD9DA8}">
  <dimension ref="A1:S30"/>
  <sheetViews>
    <sheetView zoomScaleNormal="100" zoomScalePageLayoutView="150" workbookViewId="0">
      <selection activeCell="E27" sqref="E27"/>
    </sheetView>
  </sheetViews>
  <sheetFormatPr defaultColWidth="10.6640625" defaultRowHeight="19.5"/>
  <cols>
    <col min="1" max="1" width="2.6640625" style="11" customWidth="1"/>
    <col min="2" max="2" width="26.109375" style="11" customWidth="1"/>
    <col min="3" max="3" width="5.44140625" style="11" customWidth="1"/>
    <col min="4" max="4" width="8.33203125" style="11" customWidth="1"/>
    <col min="5" max="5" width="6.77734375" style="11" customWidth="1"/>
    <col min="6" max="6" width="2.77734375" style="11" customWidth="1"/>
    <col min="7" max="7" width="7.109375" style="11" customWidth="1"/>
    <col min="8" max="8" width="9.109375" style="11" customWidth="1"/>
    <col min="9" max="9" width="8.77734375" style="11" customWidth="1"/>
    <col min="10" max="11" width="7.77734375" style="11" customWidth="1"/>
    <col min="12" max="13" width="8.77734375" style="11" customWidth="1"/>
    <col min="14" max="16384" width="10.6640625" style="11"/>
  </cols>
  <sheetData>
    <row r="1" spans="1:19" s="2" customFormat="1" ht="54" customHeight="1">
      <c r="A1" s="217"/>
      <c r="B1" s="217"/>
      <c r="C1" s="477" t="s">
        <v>141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19"/>
      <c r="O1" s="19"/>
      <c r="P1" s="19"/>
      <c r="Q1" s="19"/>
      <c r="R1" s="19"/>
      <c r="S1" s="19"/>
    </row>
    <row r="2" spans="1:19" s="2" customFormat="1" ht="2.1" customHeight="1">
      <c r="A2" s="217"/>
      <c r="B2" s="217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19"/>
      <c r="O2" s="19"/>
      <c r="P2" s="19"/>
      <c r="Q2" s="19"/>
      <c r="R2" s="19"/>
      <c r="S2" s="19"/>
    </row>
    <row r="3" spans="1:19" s="2" customFormat="1" ht="18" customHeight="1">
      <c r="A3" s="129"/>
      <c r="B3" s="129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9"/>
      <c r="O3" s="19"/>
      <c r="P3" s="19"/>
      <c r="Q3" s="19"/>
      <c r="R3" s="19"/>
      <c r="S3" s="19"/>
    </row>
    <row r="4" spans="1:19" s="3" customFormat="1" ht="18" customHeight="1">
      <c r="A4" s="353" t="s">
        <v>18</v>
      </c>
      <c r="B4" s="353"/>
      <c r="C4" s="353">
        <f>様式1!C11:N11</f>
        <v>0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20"/>
      <c r="O4" s="20"/>
      <c r="P4" s="20"/>
      <c r="Q4" s="20"/>
      <c r="R4" s="20"/>
      <c r="S4" s="20"/>
    </row>
    <row r="5" spans="1:19" s="3" customFormat="1" ht="18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20"/>
      <c r="O5" s="20"/>
      <c r="P5" s="20"/>
      <c r="Q5" s="20"/>
      <c r="R5" s="20"/>
      <c r="S5" s="20"/>
    </row>
    <row r="6" spans="1:19" s="7" customFormat="1" ht="18" customHeight="1">
      <c r="A6" s="309" t="s">
        <v>103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46"/>
      <c r="N6" s="21"/>
      <c r="O6" s="21"/>
      <c r="P6" s="21"/>
      <c r="Q6" s="21"/>
      <c r="R6" s="21"/>
      <c r="S6" s="21"/>
    </row>
    <row r="7" spans="1:19" s="7" customFormat="1" ht="18" customHeight="1">
      <c r="A7" s="9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91"/>
      <c r="N7" s="21"/>
      <c r="O7" s="21"/>
      <c r="P7" s="21"/>
      <c r="Q7" s="21"/>
      <c r="R7" s="21"/>
      <c r="S7" s="21"/>
    </row>
    <row r="8" spans="1:19" s="7" customFormat="1" ht="18" customHeight="1">
      <c r="A8" s="153"/>
      <c r="B8" s="514" t="s">
        <v>142</v>
      </c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21"/>
      <c r="O8" s="21"/>
      <c r="P8" s="21"/>
      <c r="Q8" s="21"/>
      <c r="R8" s="21"/>
      <c r="S8" s="21"/>
    </row>
    <row r="9" spans="1:19" s="12" customFormat="1" ht="18" customHeight="1" thickBot="1">
      <c r="A9" s="15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</row>
    <row r="10" spans="1:19" s="12" customFormat="1" ht="36" customHeight="1" thickTop="1" thickBot="1">
      <c r="A10" s="303" t="s">
        <v>104</v>
      </c>
      <c r="B10" s="304"/>
      <c r="C10" s="305" t="s">
        <v>105</v>
      </c>
      <c r="D10" s="304"/>
      <c r="E10" s="509"/>
      <c r="F10" s="510"/>
      <c r="G10" s="510"/>
      <c r="H10" s="510"/>
      <c r="I10" s="510"/>
      <c r="J10" s="510"/>
      <c r="K10" s="510"/>
      <c r="L10" s="510"/>
      <c r="M10" s="511"/>
    </row>
    <row r="11" spans="1:19" s="12" customFormat="1" ht="36" customHeight="1" thickBot="1">
      <c r="A11" s="512"/>
      <c r="B11" s="513"/>
      <c r="C11" s="519" t="s">
        <v>106</v>
      </c>
      <c r="D11" s="520"/>
      <c r="E11" s="521"/>
      <c r="F11" s="522"/>
      <c r="G11" s="522"/>
      <c r="H11" s="522"/>
      <c r="I11" s="522"/>
      <c r="J11" s="522"/>
      <c r="K11" s="522"/>
      <c r="L11" s="522"/>
      <c r="M11" s="523"/>
    </row>
    <row r="12" spans="1:19" s="12" customFormat="1" ht="36" customHeight="1" thickBot="1">
      <c r="A12" s="524"/>
      <c r="B12" s="525"/>
      <c r="C12" s="497" t="s">
        <v>18</v>
      </c>
      <c r="D12" s="486"/>
      <c r="E12" s="526"/>
      <c r="F12" s="527"/>
      <c r="G12" s="527"/>
      <c r="H12" s="527"/>
      <c r="I12" s="527"/>
      <c r="J12" s="527"/>
      <c r="K12" s="527"/>
      <c r="L12" s="527"/>
      <c r="M12" s="528"/>
    </row>
    <row r="13" spans="1:19" s="12" customFormat="1" ht="18" customHeight="1" thickTop="1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7"/>
      <c r="L13" s="158"/>
      <c r="M13" s="159"/>
    </row>
    <row r="14" spans="1:19" s="12" customFormat="1" ht="18" customHeight="1">
      <c r="A14" s="405" t="s">
        <v>113</v>
      </c>
      <c r="B14" s="406"/>
      <c r="C14" s="406"/>
      <c r="D14" s="406"/>
      <c r="E14" s="406"/>
      <c r="F14" s="406"/>
      <c r="G14" s="406"/>
      <c r="H14" s="406"/>
      <c r="I14" s="406"/>
      <c r="J14" s="406"/>
      <c r="K14" s="406"/>
      <c r="L14" s="406"/>
      <c r="M14" s="529"/>
    </row>
    <row r="15" spans="1:19" s="12" customFormat="1" ht="18" customHeight="1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160"/>
    </row>
    <row r="16" spans="1:19" s="12" customFormat="1" ht="18" customHeight="1">
      <c r="A16" s="173" t="s">
        <v>1</v>
      </c>
      <c r="B16" s="515" t="s">
        <v>107</v>
      </c>
      <c r="C16" s="515"/>
      <c r="D16" s="515"/>
      <c r="E16" s="515"/>
      <c r="F16" s="515"/>
      <c r="G16" s="515"/>
      <c r="H16" s="515"/>
      <c r="I16" s="515"/>
      <c r="J16" s="515"/>
      <c r="K16" s="515"/>
      <c r="L16" s="515"/>
      <c r="M16" s="515"/>
    </row>
    <row r="17" spans="1:13" s="12" customFormat="1" ht="18" customHeight="1" thickBot="1">
      <c r="A17" s="161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</row>
    <row r="18" spans="1:13" s="12" customFormat="1" ht="32.1" customHeight="1" thickTop="1" thickBot="1">
      <c r="A18" s="303" t="s">
        <v>108</v>
      </c>
      <c r="B18" s="304"/>
      <c r="C18" s="536"/>
      <c r="D18" s="537"/>
      <c r="E18" s="537"/>
      <c r="F18" s="537"/>
      <c r="G18" s="537"/>
      <c r="H18" s="537"/>
      <c r="I18" s="537"/>
      <c r="J18" s="537"/>
      <c r="K18" s="537"/>
      <c r="L18" s="537"/>
      <c r="M18" s="538"/>
    </row>
    <row r="19" spans="1:13" s="12" customFormat="1" ht="18" customHeight="1">
      <c r="A19" s="539" t="s">
        <v>109</v>
      </c>
      <c r="B19" s="540"/>
      <c r="C19" s="541" t="s">
        <v>143</v>
      </c>
      <c r="D19" s="542"/>
      <c r="E19" s="542"/>
      <c r="F19" s="542"/>
      <c r="G19" s="542"/>
      <c r="H19" s="542"/>
      <c r="I19" s="542"/>
      <c r="J19" s="542"/>
      <c r="K19" s="542"/>
      <c r="L19" s="542"/>
      <c r="M19" s="543"/>
    </row>
    <row r="20" spans="1:13" s="12" customFormat="1" ht="18" customHeight="1">
      <c r="A20" s="532"/>
      <c r="B20" s="533"/>
      <c r="C20" s="534" t="s">
        <v>110</v>
      </c>
      <c r="D20" s="544"/>
      <c r="E20" s="544"/>
      <c r="F20" s="544"/>
      <c r="G20" s="544"/>
      <c r="H20" s="544"/>
      <c r="I20" s="544"/>
      <c r="J20" s="544"/>
      <c r="K20" s="544"/>
      <c r="L20" s="544"/>
      <c r="M20" s="535"/>
    </row>
    <row r="21" spans="1:13" s="12" customFormat="1" ht="18" customHeight="1" thickBot="1">
      <c r="A21" s="545"/>
      <c r="B21" s="546"/>
      <c r="C21" s="547" t="s">
        <v>111</v>
      </c>
      <c r="D21" s="548"/>
      <c r="E21" s="548"/>
      <c r="F21" s="548"/>
      <c r="G21" s="548"/>
      <c r="H21" s="548"/>
      <c r="I21" s="548"/>
      <c r="J21" s="548"/>
      <c r="K21" s="548"/>
      <c r="L21" s="548"/>
      <c r="M21" s="549"/>
    </row>
    <row r="22" spans="1:13" s="12" customFormat="1" ht="32.1" customHeight="1" thickBot="1">
      <c r="A22" s="530" t="s">
        <v>112</v>
      </c>
      <c r="B22" s="531"/>
      <c r="C22" s="516"/>
      <c r="D22" s="517"/>
      <c r="E22" s="517"/>
      <c r="F22" s="517"/>
      <c r="G22" s="517"/>
      <c r="H22" s="517"/>
      <c r="I22" s="517"/>
      <c r="J22" s="517"/>
      <c r="K22" s="517"/>
      <c r="L22" s="517"/>
      <c r="M22" s="518"/>
    </row>
    <row r="23" spans="1:13" s="12" customFormat="1" ht="20.25" thickTop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4"/>
    </row>
    <row r="24" spans="1:13" s="12" customForma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/>
      <c r="M24" s="14"/>
    </row>
    <row r="25" spans="1:13" s="12" customForma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4"/>
    </row>
    <row r="26" spans="1:13" s="12" customForma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/>
      <c r="M26" s="14"/>
    </row>
    <row r="27" spans="1:13" s="12" customForma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4"/>
    </row>
    <row r="28" spans="1:13" s="12" customForma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4"/>
    </row>
    <row r="29" spans="1:13" s="12" customForma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4"/>
    </row>
    <row r="30" spans="1:13" s="12" customForma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/>
      <c r="M30" s="14"/>
    </row>
  </sheetData>
  <mergeCells count="25">
    <mergeCell ref="C22:M22"/>
    <mergeCell ref="C11:D11"/>
    <mergeCell ref="E11:M11"/>
    <mergeCell ref="A12:B12"/>
    <mergeCell ref="C12:D12"/>
    <mergeCell ref="E12:M12"/>
    <mergeCell ref="A14:M14"/>
    <mergeCell ref="A22:B22"/>
    <mergeCell ref="A18:B18"/>
    <mergeCell ref="B16:M16"/>
    <mergeCell ref="C18:M18"/>
    <mergeCell ref="A19:B21"/>
    <mergeCell ref="C19:M19"/>
    <mergeCell ref="C20:M20"/>
    <mergeCell ref="C21:M21"/>
    <mergeCell ref="A10:B10"/>
    <mergeCell ref="C10:D10"/>
    <mergeCell ref="E10:M10"/>
    <mergeCell ref="A11:B11"/>
    <mergeCell ref="B8:M8"/>
    <mergeCell ref="A1:B2"/>
    <mergeCell ref="C1:M2"/>
    <mergeCell ref="A4:B4"/>
    <mergeCell ref="C4:M4"/>
    <mergeCell ref="A6:M6"/>
  </mergeCells>
  <phoneticPr fontId="20"/>
  <pageMargins left="0.25" right="0.25" top="0.75" bottom="0.75" header="0.3" footer="0.3"/>
  <pageSetup orientation="landscape" copies="25" r:id="rId1"/>
  <headerFooter>
    <oddHeader>&amp;L&amp;"Calibri (Body)</oddHeader>
    <oddFooter>&amp;R&amp;"Calibri (Body),Regular"
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191319A568C0428C6905C0368BD9D2" ma:contentTypeVersion="12" ma:contentTypeDescription="Create a new document." ma:contentTypeScope="" ma:versionID="b28e8265af0f4e077b8ffd86aa828584">
  <xsd:schema xmlns:xsd="http://www.w3.org/2001/XMLSchema" xmlns:xs="http://www.w3.org/2001/XMLSchema" xmlns:p="http://schemas.microsoft.com/office/2006/metadata/properties" xmlns:ns2="3de78d78-2c5f-480e-936c-45bdc8ffbed1" xmlns:ns3="d6f0d1ce-0a4a-4265-b17d-a082ee4b9035" targetNamespace="http://schemas.microsoft.com/office/2006/metadata/properties" ma:root="true" ma:fieldsID="bc10fadcc67d06b2d6bea1750dbe4633" ns2:_="" ns3:_="">
    <xsd:import namespace="3de78d78-2c5f-480e-936c-45bdc8ffbed1"/>
    <xsd:import namespace="d6f0d1ce-0a4a-4265-b17d-a082ee4b9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78d78-2c5f-480e-936c-45bdc8ff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0d1ce-0a4a-4265-b17d-a082ee4b9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A77844-95AB-43D9-AF6B-4EB5B371A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78d78-2c5f-480e-936c-45bdc8ffbed1"/>
    <ds:schemaRef ds:uri="d6f0d1ce-0a4a-4265-b17d-a082ee4b9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50F1DE-6F71-4DF7-9840-2D9A99C65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B2B8FF-497C-444A-9952-10C62665182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</vt:lpstr>
      <vt:lpstr>様式2</vt:lpstr>
      <vt:lpstr>様式3</vt:lpstr>
      <vt:lpstr>様式4</vt:lpstr>
      <vt:lpstr>様式1!Print_Area</vt:lpstr>
      <vt:lpstr>様式2!Print_Area</vt:lpstr>
      <vt:lpstr>様式3!Print_Area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Suzuki</cp:lastModifiedBy>
  <cp:lastPrinted>2021-03-12T05:12:23Z</cp:lastPrinted>
  <dcterms:created xsi:type="dcterms:W3CDTF">2017-07-27T18:41:31Z</dcterms:created>
  <dcterms:modified xsi:type="dcterms:W3CDTF">2021-03-18T03:44:39Z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0x01010017191319A568C0428C6905C0368BD9D2</vt:lpwstr>
  </property>
</Properties>
</file>