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da\Desktop\書式検討\"/>
    </mc:Choice>
  </mc:AlternateContent>
  <xr:revisionPtr revIDLastSave="0" documentId="13_ncr:1_{1740CB77-E3A9-4A96-B7D8-56A32D58DE11}" xr6:coauthVersionLast="47" xr6:coauthVersionMax="47" xr10:uidLastSave="{00000000-0000-0000-0000-000000000000}"/>
  <bookViews>
    <workbookView xWindow="-108" yWindow="-108" windowWidth="23256" windowHeight="13176" xr2:uid="{0879AA30-7B98-4DD8-9D15-FA7142C4F9AC}"/>
  </bookViews>
  <sheets>
    <sheet name="JTS" sheetId="2" r:id="rId1"/>
  </sheets>
  <definedNames>
    <definedName name="_xlnm.Print_Area" localSheetId="0">JTS!$A$5:$G$202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7" i="2" l="1"/>
  <c r="H176" i="2"/>
  <c r="H175" i="2"/>
  <c r="C155" i="2" l="1"/>
  <c r="F178" i="2"/>
  <c r="F177" i="2"/>
  <c r="F174" i="2"/>
  <c r="F173" i="2"/>
  <c r="F172" i="2"/>
  <c r="E170" i="2"/>
  <c r="E168" i="2"/>
  <c r="F167" i="2"/>
  <c r="H166" i="2"/>
  <c r="F176" i="2" s="1"/>
  <c r="C162" i="2"/>
  <c r="C161" i="2"/>
  <c r="C160" i="2"/>
  <c r="C159" i="2"/>
  <c r="C158" i="2"/>
  <c r="C157" i="2"/>
  <c r="C156" i="2"/>
  <c r="C154" i="2"/>
  <c r="C152" i="2"/>
  <c r="C151" i="2"/>
  <c r="J139" i="2"/>
  <c r="J140" i="2" s="1"/>
  <c r="E139" i="2"/>
  <c r="C90" i="2"/>
  <c r="C153" i="2" s="1"/>
  <c r="C88" i="2"/>
  <c r="C87" i="2"/>
  <c r="I82" i="2"/>
  <c r="H82" i="2"/>
  <c r="I81" i="2"/>
  <c r="H81" i="2"/>
  <c r="I80" i="2"/>
  <c r="H80" i="2"/>
  <c r="I79" i="2"/>
  <c r="H79" i="2"/>
  <c r="E78" i="2"/>
  <c r="H75" i="2"/>
  <c r="H74" i="2"/>
  <c r="H73" i="2"/>
  <c r="H72" i="2"/>
  <c r="E71" i="2"/>
  <c r="C58" i="2"/>
  <c r="D45" i="2"/>
  <c r="D44" i="2"/>
  <c r="D43" i="2"/>
  <c r="I41" i="2"/>
  <c r="F40" i="2"/>
  <c r="F39" i="2"/>
  <c r="F175" i="2" l="1"/>
  <c r="F171" i="2"/>
  <c r="J142" i="2"/>
  <c r="F80" i="2"/>
  <c r="F79" i="2"/>
  <c r="J141" i="2"/>
  <c r="F81" i="2"/>
  <c r="F82" i="2"/>
  <c r="F170" i="2" l="1"/>
  <c r="C150" i="2"/>
  <c r="E180" i="2" s="1"/>
  <c r="F180" i="2" s="1"/>
  <c r="H182" i="2" s="1"/>
  <c r="E182" i="2" s="1"/>
  <c r="E84" i="2"/>
  <c r="D84" i="2" s="1"/>
  <c r="D49" i="2" s="1"/>
  <c r="E50" i="2" l="1"/>
  <c r="D182" i="2"/>
  <c r="D50" i="2" s="1"/>
  <c r="E49" i="2"/>
  <c r="E51" i="2" l="1"/>
</calcChain>
</file>

<file path=xl/sharedStrings.xml><?xml version="1.0" encoding="utf-8"?>
<sst xmlns="http://schemas.openxmlformats.org/spreadsheetml/2006/main" count="287" uniqueCount="238">
  <si>
    <t xml:space="preserve"> （共通事項）　はじめに</t>
    <rPh sb="2" eb="6">
      <t>キョウツウジコウ</t>
    </rPh>
    <phoneticPr fontId="5"/>
  </si>
  <si>
    <t>ご連絡、ありがとうございます</t>
    <rPh sb="1" eb="3">
      <t>レンラク</t>
    </rPh>
    <phoneticPr fontId="5"/>
  </si>
  <si>
    <t>お手数ですが、以下の内容をご確認のうえ、適宜ご記入になり、日本TRIZ協会までこの書式をご提出願います</t>
    <rPh sb="1" eb="3">
      <t>テスウ</t>
    </rPh>
    <rPh sb="7" eb="9">
      <t>イカ</t>
    </rPh>
    <rPh sb="10" eb="12">
      <t>ナイヨウ</t>
    </rPh>
    <rPh sb="14" eb="16">
      <t>カクニン</t>
    </rPh>
    <rPh sb="20" eb="22">
      <t>テキギ</t>
    </rPh>
    <rPh sb="23" eb="25">
      <t>キニュウ</t>
    </rPh>
    <rPh sb="29" eb="31">
      <t>ニホン</t>
    </rPh>
    <rPh sb="35" eb="37">
      <t>キョウカイ</t>
    </rPh>
    <rPh sb="41" eb="43">
      <t>ショシキ</t>
    </rPh>
    <rPh sb="45" eb="48">
      <t>テイシュツネガ</t>
    </rPh>
    <phoneticPr fontId="5"/>
  </si>
  <si>
    <t>・本書式に記入いただいた情報については、当協会によるサービスや情報の提供、本人確認、事業活動に関する調査、統計的な分析、各種取引の円滑な履行、協会からのご案内のために利用させていただくことがあります</t>
    <phoneticPr fontId="5"/>
  </si>
  <si>
    <t>・プライバシーポリシーはホームページをご確認ください　www.triz-japan.org/</t>
    <rPh sb="20" eb="22">
      <t>カクニン</t>
    </rPh>
    <phoneticPr fontId="5"/>
  </si>
  <si>
    <t>・この書式は、共通事項、会員登録等手続き、TRIZシンポジウム参加申込 の3種のパートにより構成されています</t>
    <rPh sb="3" eb="5">
      <t>ショシキ</t>
    </rPh>
    <rPh sb="7" eb="11">
      <t>キョウツウジコウ</t>
    </rPh>
    <rPh sb="12" eb="16">
      <t>カイイントウロク</t>
    </rPh>
    <rPh sb="16" eb="19">
      <t>トウテツヅ</t>
    </rPh>
    <rPh sb="31" eb="35">
      <t>サンカモウシコミ</t>
    </rPh>
    <rPh sb="38" eb="39">
      <t>シュ</t>
    </rPh>
    <rPh sb="46" eb="48">
      <t>コウセイ</t>
    </rPh>
    <phoneticPr fontId="5"/>
  </si>
  <si>
    <r>
      <t xml:space="preserve">　・黄色のセル で囲まれた </t>
    </r>
    <r>
      <rPr>
        <b/>
        <sz val="11"/>
        <rFont val="Meiryo UI"/>
        <family val="3"/>
        <charset val="128"/>
      </rPr>
      <t>共通事項</t>
    </r>
    <r>
      <rPr>
        <sz val="11"/>
        <rFont val="Meiryo UI"/>
        <family val="3"/>
        <charset val="128"/>
      </rPr>
      <t xml:space="preserve"> のパートについては 必ず記入してください</t>
    </r>
    <rPh sb="2" eb="4">
      <t>キイロ</t>
    </rPh>
    <rPh sb="9" eb="10">
      <t>カコ</t>
    </rPh>
    <rPh sb="14" eb="18">
      <t>キョウツウジコウ</t>
    </rPh>
    <rPh sb="29" eb="30">
      <t>カナラ</t>
    </rPh>
    <rPh sb="31" eb="33">
      <t>キニュウ</t>
    </rPh>
    <phoneticPr fontId="5"/>
  </si>
  <si>
    <r>
      <t xml:space="preserve">　・緑色のセル で囲まれた </t>
    </r>
    <r>
      <rPr>
        <b/>
        <sz val="11"/>
        <rFont val="Meiryo UI"/>
        <family val="3"/>
        <charset val="128"/>
      </rPr>
      <t>会員登録等</t>
    </r>
    <r>
      <rPr>
        <sz val="11"/>
        <rFont val="Meiryo UI"/>
        <family val="3"/>
        <charset val="128"/>
      </rPr>
      <t xml:space="preserve"> 手続きのためのパートは 関係者は必ず記入してください</t>
    </r>
    <rPh sb="2" eb="3">
      <t>ミドリ</t>
    </rPh>
    <rPh sb="14" eb="18">
      <t>カイイントウロク</t>
    </rPh>
    <rPh sb="18" eb="19">
      <t>トウ</t>
    </rPh>
    <rPh sb="20" eb="22">
      <t>テツヅ</t>
    </rPh>
    <rPh sb="32" eb="35">
      <t>カンケイシャ</t>
    </rPh>
    <rPh sb="36" eb="37">
      <t>カナラ</t>
    </rPh>
    <rPh sb="38" eb="40">
      <t>キニュウ</t>
    </rPh>
    <phoneticPr fontId="5"/>
  </si>
  <si>
    <r>
      <t xml:space="preserve">　・水色のセル で囲まれた </t>
    </r>
    <r>
      <rPr>
        <b/>
        <sz val="11"/>
        <rFont val="Meiryo UI"/>
        <family val="3"/>
        <charset val="128"/>
      </rPr>
      <t>TRIZシンポジウム参加申込</t>
    </r>
    <r>
      <rPr>
        <sz val="11"/>
        <rFont val="Meiryo UI"/>
        <family val="3"/>
        <charset val="128"/>
      </rPr>
      <t xml:space="preserve"> のためのパートは ご希望の方は記入してください</t>
    </r>
    <rPh sb="2" eb="3">
      <t>ミズ</t>
    </rPh>
    <rPh sb="24" eb="26">
      <t>サンカ</t>
    </rPh>
    <rPh sb="26" eb="28">
      <t>モウシコミ</t>
    </rPh>
    <rPh sb="39" eb="41">
      <t>キボウ</t>
    </rPh>
    <rPh sb="42" eb="43">
      <t>カタ</t>
    </rPh>
    <rPh sb="44" eb="46">
      <t>キニュウ</t>
    </rPh>
    <phoneticPr fontId="5"/>
  </si>
  <si>
    <t>・記入方法：</t>
    <rPh sb="1" eb="5">
      <t>キニュウホウホウ</t>
    </rPh>
    <phoneticPr fontId="5"/>
  </si>
  <si>
    <t>　・薄黄色のセルは　記入してください</t>
    <rPh sb="2" eb="3">
      <t>ウス</t>
    </rPh>
    <rPh sb="3" eb="5">
      <t>キイロ</t>
    </rPh>
    <rPh sb="10" eb="12">
      <t>キニュウ</t>
    </rPh>
    <phoneticPr fontId="5"/>
  </si>
  <si>
    <t>　・薄緑色のセルは　選択してください</t>
    <rPh sb="2" eb="5">
      <t>ウスミドリイロ</t>
    </rPh>
    <rPh sb="10" eb="12">
      <t>センタク</t>
    </rPh>
    <phoneticPr fontId="5"/>
  </si>
  <si>
    <t>　・薄水色などその他のセルには　記入無用です</t>
    <rPh sb="2" eb="3">
      <t>ウス</t>
    </rPh>
    <rPh sb="3" eb="4">
      <t>ミズ</t>
    </rPh>
    <rPh sb="9" eb="10">
      <t>タ</t>
    </rPh>
    <rPh sb="16" eb="18">
      <t>キニュウ</t>
    </rPh>
    <rPh sb="18" eb="20">
      <t>ムヨウ</t>
    </rPh>
    <phoneticPr fontId="5"/>
  </si>
  <si>
    <t>連絡先：</t>
    <rPh sb="0" eb="2">
      <t>レンラク</t>
    </rPh>
    <rPh sb="3" eb="4">
      <t>デサキ</t>
    </rPh>
    <phoneticPr fontId="5"/>
  </si>
  <si>
    <t>　記載内容の構成により、以下の連絡先への提出をお願いします</t>
    <rPh sb="1" eb="5">
      <t>キサイナイヨウ</t>
    </rPh>
    <rPh sb="6" eb="8">
      <t>コウセイ</t>
    </rPh>
    <rPh sb="12" eb="14">
      <t>イカ</t>
    </rPh>
    <rPh sb="15" eb="18">
      <t>レンラクサキ</t>
    </rPh>
    <rPh sb="20" eb="22">
      <t>テイシュツ</t>
    </rPh>
    <rPh sb="24" eb="25">
      <t>ネガ</t>
    </rPh>
    <phoneticPr fontId="5"/>
  </si>
  <si>
    <t>会員登録等　のみ：</t>
    <rPh sb="0" eb="4">
      <t>カイイントウロク</t>
    </rPh>
    <rPh sb="4" eb="5">
      <t>トウ</t>
    </rPh>
    <phoneticPr fontId="5"/>
  </si>
  <si>
    <t>　日本TRIZ協会　事務局</t>
    <phoneticPr fontId="5"/>
  </si>
  <si>
    <t>　　　info@triz-japan.org</t>
    <phoneticPr fontId="5"/>
  </si>
  <si>
    <t>シンポジウム参加申込み等含む：</t>
    <rPh sb="6" eb="10">
      <t>サンカモウシコミ</t>
    </rPh>
    <rPh sb="11" eb="12">
      <t>トウ</t>
    </rPh>
    <rPh sb="12" eb="13">
      <t>フク</t>
    </rPh>
    <phoneticPr fontId="5"/>
  </si>
  <si>
    <t>　シンポジウム参加申し込み受付</t>
    <rPh sb="7" eb="10">
      <t>サンカモウ</t>
    </rPh>
    <rPh sb="11" eb="12">
      <t>コ</t>
    </rPh>
    <rPh sb="13" eb="15">
      <t>ウケツケ</t>
    </rPh>
    <phoneticPr fontId="5"/>
  </si>
  <si>
    <t>　　　17_sympo@triz-japan.org</t>
    <phoneticPr fontId="5"/>
  </si>
  <si>
    <t>（共通事項）　共通事項の記入、他</t>
    <rPh sb="1" eb="5">
      <t>キョウツウジコウ</t>
    </rPh>
    <rPh sb="7" eb="11">
      <t>キョウツウジコウ</t>
    </rPh>
    <rPh sb="12" eb="14">
      <t>キニュウ</t>
    </rPh>
    <rPh sb="15" eb="16">
      <t>ホカ</t>
    </rPh>
    <phoneticPr fontId="5"/>
  </si>
  <si>
    <t>連絡　年月日</t>
    <rPh sb="0" eb="2">
      <t>レンラク</t>
    </rPh>
    <rPh sb="3" eb="6">
      <t>ネンガッピ</t>
    </rPh>
    <phoneticPr fontId="5"/>
  </si>
  <si>
    <t>　記入例：2021/7/1</t>
    <rPh sb="1" eb="4">
      <t>キニュウレイ</t>
    </rPh>
    <phoneticPr fontId="5"/>
  </si>
  <si>
    <t>連絡内容</t>
    <rPh sb="0" eb="4">
      <t>レンラクナイヨウ</t>
    </rPh>
    <phoneticPr fontId="5"/>
  </si>
  <si>
    <t>氏名</t>
    <rPh sb="0" eb="2">
      <t>シメイ</t>
    </rPh>
    <phoneticPr fontId="5"/>
  </si>
  <si>
    <t>会員番号</t>
    <rPh sb="0" eb="4">
      <t>カイインバンゴウ</t>
    </rPh>
    <phoneticPr fontId="5"/>
  </si>
  <si>
    <t>フリガナ</t>
    <phoneticPr fontId="5"/>
  </si>
  <si>
    <t>シンポジウム</t>
    <phoneticPr fontId="5"/>
  </si>
  <si>
    <t>会員登録等連絡は</t>
    <rPh sb="0" eb="4">
      <t>カイイントウロク</t>
    </rPh>
    <rPh sb="4" eb="5">
      <t>トウ</t>
    </rPh>
    <rPh sb="5" eb="7">
      <t>レンラク</t>
    </rPh>
    <phoneticPr fontId="5"/>
  </si>
  <si>
    <t>どうしますか</t>
  </si>
  <si>
    <t>シンポジウム参加を</t>
    <rPh sb="6" eb="8">
      <t>サンカ</t>
    </rPh>
    <phoneticPr fontId="5"/>
  </si>
  <si>
    <t>受付基準</t>
    <rPh sb="0" eb="4">
      <t>ウケツケキジュン</t>
    </rPh>
    <phoneticPr fontId="5"/>
  </si>
  <si>
    <t>ご請求額の合計（見積）</t>
    <rPh sb="1" eb="4">
      <t>セイキュウガク</t>
    </rPh>
    <rPh sb="5" eb="7">
      <t>ゴウケイ</t>
    </rPh>
    <rPh sb="8" eb="10">
      <t>ミツモリ</t>
    </rPh>
    <phoneticPr fontId="5"/>
  </si>
  <si>
    <t>TRIZ協会処理欄</t>
    <rPh sb="4" eb="6">
      <t>キョウカイ</t>
    </rPh>
    <rPh sb="6" eb="8">
      <t>ショリ</t>
    </rPh>
    <rPh sb="8" eb="9">
      <t>ラン</t>
    </rPh>
    <phoneticPr fontId="5"/>
  </si>
  <si>
    <t>name</t>
    <phoneticPr fontId="5"/>
  </si>
  <si>
    <t>受付：</t>
    <rPh sb="0" eb="2">
      <t>ウケツケ</t>
    </rPh>
    <phoneticPr fontId="5"/>
  </si>
  <si>
    <t>20yy/mm/dd</t>
    <phoneticPr fontId="5"/>
  </si>
  <si>
    <t>address</t>
    <phoneticPr fontId="5"/>
  </si>
  <si>
    <t>入会：</t>
    <rPh sb="0" eb="2">
      <t>ニュウカイ</t>
    </rPh>
    <phoneticPr fontId="5"/>
  </si>
  <si>
    <t>id</t>
    <phoneticPr fontId="5"/>
  </si>
  <si>
    <t>年会費等：</t>
    <rPh sb="0" eb="3">
      <t>ネンカイヒ</t>
    </rPh>
    <rPh sb="3" eb="4">
      <t>トウ</t>
    </rPh>
    <phoneticPr fontId="5"/>
  </si>
  <si>
    <t>pw</t>
    <phoneticPr fontId="5"/>
  </si>
  <si>
    <t>退会：</t>
    <rPh sb="0" eb="2">
      <t>タイカイ</t>
    </rPh>
    <phoneticPr fontId="5"/>
  </si>
  <si>
    <t>（会員登録関係）　NPO法人日本TRIZ協会　入会申込/継続/変更/休会/退会届出</t>
    <rPh sb="12" eb="14">
      <t>ホウジン</t>
    </rPh>
    <rPh sb="14" eb="16">
      <t>ニホン</t>
    </rPh>
    <rPh sb="20" eb="22">
      <t>キョウカイ</t>
    </rPh>
    <rPh sb="23" eb="25">
      <t>ニュウカイ</t>
    </rPh>
    <rPh sb="25" eb="27">
      <t>モウシコミ</t>
    </rPh>
    <rPh sb="28" eb="30">
      <t>ケイゾク</t>
    </rPh>
    <rPh sb="31" eb="33">
      <t>ヘンコウ</t>
    </rPh>
    <rPh sb="34" eb="36">
      <t>キュウカイ</t>
    </rPh>
    <rPh sb="37" eb="39">
      <t>タイカイ</t>
    </rPh>
    <rPh sb="39" eb="40">
      <t>トドケ</t>
    </rPh>
    <rPh sb="40" eb="41">
      <t>デ</t>
    </rPh>
    <phoneticPr fontId="5"/>
  </si>
  <si>
    <t>対象年度</t>
    <rPh sb="0" eb="2">
      <t>タイショウ</t>
    </rPh>
    <rPh sb="2" eb="4">
      <t>ネンド</t>
    </rPh>
    <phoneticPr fontId="5"/>
  </si>
  <si>
    <t>　事業年度期間は 7月から翌年6月まで</t>
    <rPh sb="1" eb="3">
      <t>ジギョウ</t>
    </rPh>
    <rPh sb="3" eb="5">
      <t>ネンド</t>
    </rPh>
    <rPh sb="5" eb="7">
      <t>キカン</t>
    </rPh>
    <rPh sb="10" eb="11">
      <t>ガツ</t>
    </rPh>
    <rPh sb="13" eb="15">
      <t>ヨクネン</t>
    </rPh>
    <rPh sb="16" eb="17">
      <t>ガツ</t>
    </rPh>
    <phoneticPr fontId="5"/>
  </si>
  <si>
    <t>LIST</t>
    <phoneticPr fontId="5"/>
  </si>
  <si>
    <t>都道府県</t>
    <rPh sb="0" eb="4">
      <t>トドウフケン</t>
    </rPh>
    <phoneticPr fontId="5"/>
  </si>
  <si>
    <t>連絡内容</t>
    <rPh sb="0" eb="2">
      <t>レンラク</t>
    </rPh>
    <rPh sb="2" eb="4">
      <t>ナイヨウ</t>
    </rPh>
    <phoneticPr fontId="5"/>
  </si>
  <si>
    <t>北海道</t>
    <rPh sb="0" eb="3">
      <t>ホッカイドウ</t>
    </rPh>
    <phoneticPr fontId="5"/>
  </si>
  <si>
    <t>連絡内容を選択のこと</t>
    <rPh sb="0" eb="2">
      <t>レンラク</t>
    </rPh>
    <rPh sb="2" eb="4">
      <t>ナイヨウ</t>
    </rPh>
    <rPh sb="5" eb="7">
      <t>センタク</t>
    </rPh>
    <phoneticPr fontId="5"/>
  </si>
  <si>
    <t>青森県</t>
    <rPh sb="0" eb="3">
      <t>アオモリケン</t>
    </rPh>
    <phoneticPr fontId="5"/>
  </si>
  <si>
    <t>入会申込み（2021年度より）</t>
    <rPh sb="0" eb="2">
      <t>ニュウカイ</t>
    </rPh>
    <rPh sb="2" eb="3">
      <t>モウ</t>
    </rPh>
    <rPh sb="3" eb="4">
      <t>コ</t>
    </rPh>
    <rPh sb="10" eb="12">
      <t>ネンド</t>
    </rPh>
    <phoneticPr fontId="5"/>
  </si>
  <si>
    <t>入会申込</t>
    <rPh sb="0" eb="2">
      <t>ニュウカイ</t>
    </rPh>
    <rPh sb="2" eb="3">
      <t>モウ</t>
    </rPh>
    <rPh sb="3" eb="4">
      <t>コ</t>
    </rPh>
    <phoneticPr fontId="5"/>
  </si>
  <si>
    <t>岩手県</t>
    <rPh sb="0" eb="3">
      <t>イワテケン</t>
    </rPh>
    <phoneticPr fontId="5"/>
  </si>
  <si>
    <t>継続申込み（2020年度会員限定）</t>
    <rPh sb="0" eb="2">
      <t>ケイゾク</t>
    </rPh>
    <rPh sb="2" eb="4">
      <t>モウシコ</t>
    </rPh>
    <rPh sb="10" eb="16">
      <t>ネンドカイインゲンテイ</t>
    </rPh>
    <phoneticPr fontId="5"/>
  </si>
  <si>
    <t>継続申込</t>
    <rPh sb="0" eb="2">
      <t>ケイゾク</t>
    </rPh>
    <rPh sb="2" eb="4">
      <t>モウシコ</t>
    </rPh>
    <phoneticPr fontId="5"/>
  </si>
  <si>
    <t>宮城県</t>
    <rPh sb="0" eb="3">
      <t>ミヤギケン</t>
    </rPh>
    <phoneticPr fontId="5"/>
  </si>
  <si>
    <t>休会連絡</t>
    <rPh sb="0" eb="2">
      <t>キュウカイ</t>
    </rPh>
    <rPh sb="2" eb="4">
      <t>レンラク</t>
    </rPh>
    <phoneticPr fontId="5"/>
  </si>
  <si>
    <t>秋田県</t>
    <rPh sb="0" eb="3">
      <t>アキタケン</t>
    </rPh>
    <phoneticPr fontId="5"/>
  </si>
  <si>
    <t>退会連絡</t>
    <rPh sb="0" eb="2">
      <t>タイカイ</t>
    </rPh>
    <rPh sb="2" eb="4">
      <t>レンラク</t>
    </rPh>
    <phoneticPr fontId="5"/>
  </si>
  <si>
    <t>山形県</t>
    <rPh sb="0" eb="3">
      <t>ヤマガタケン</t>
    </rPh>
    <phoneticPr fontId="5"/>
  </si>
  <si>
    <t>登録事項の変更あり</t>
    <rPh sb="0" eb="2">
      <t>トウロク</t>
    </rPh>
    <rPh sb="2" eb="4">
      <t>ジコウ</t>
    </rPh>
    <rPh sb="5" eb="7">
      <t>ヘンコウ</t>
    </rPh>
    <phoneticPr fontId="5"/>
  </si>
  <si>
    <t>登録事項変更</t>
    <rPh sb="0" eb="2">
      <t>トウロク</t>
    </rPh>
    <rPh sb="2" eb="4">
      <t>ジコウ</t>
    </rPh>
    <rPh sb="4" eb="6">
      <t>ヘンコウ</t>
    </rPh>
    <phoneticPr fontId="5"/>
  </si>
  <si>
    <t>福島県</t>
    <rPh sb="0" eb="3">
      <t>フクシマケン</t>
    </rPh>
    <phoneticPr fontId="5"/>
  </si>
  <si>
    <t>東京都</t>
    <rPh sb="0" eb="3">
      <t>トウキョウト</t>
    </rPh>
    <phoneticPr fontId="5"/>
  </si>
  <si>
    <t>会員種別</t>
    <rPh sb="0" eb="2">
      <t>カイイン</t>
    </rPh>
    <rPh sb="2" eb="4">
      <t>シュベツ</t>
    </rPh>
    <phoneticPr fontId="5"/>
  </si>
  <si>
    <t>会員種別を選択のこと</t>
    <rPh sb="0" eb="2">
      <t>カイイン</t>
    </rPh>
    <rPh sb="2" eb="4">
      <t>シュベツ</t>
    </rPh>
    <rPh sb="5" eb="7">
      <t>センタク</t>
    </rPh>
    <phoneticPr fontId="5"/>
  </si>
  <si>
    <t>計算結果</t>
    <rPh sb="0" eb="2">
      <t>ケイサン</t>
    </rPh>
    <rPh sb="2" eb="4">
      <t>ケッカ</t>
    </rPh>
    <phoneticPr fontId="5"/>
  </si>
  <si>
    <t>入会・継続</t>
    <rPh sb="0" eb="2">
      <t>ニュウカイ</t>
    </rPh>
    <rPh sb="3" eb="5">
      <t>ケイゾク</t>
    </rPh>
    <phoneticPr fontId="5"/>
  </si>
  <si>
    <t>入会金</t>
    <rPh sb="0" eb="3">
      <t>ニュウカイキン</t>
    </rPh>
    <phoneticPr fontId="5"/>
  </si>
  <si>
    <t>年会費</t>
    <rPh sb="0" eb="3">
      <t>ネンカイヒ</t>
    </rPh>
    <phoneticPr fontId="5"/>
  </si>
  <si>
    <t>休会費</t>
    <rPh sb="0" eb="2">
      <t>キュウカイ</t>
    </rPh>
    <rPh sb="2" eb="3">
      <t>ヒ</t>
    </rPh>
    <phoneticPr fontId="5"/>
  </si>
  <si>
    <t>茨城県</t>
    <rPh sb="0" eb="3">
      <t>イバラキケン</t>
    </rPh>
    <phoneticPr fontId="5"/>
  </si>
  <si>
    <t>正会員（個人）</t>
    <rPh sb="4" eb="6">
      <t>コジン</t>
    </rPh>
    <phoneticPr fontId="5"/>
  </si>
  <si>
    <t>神奈川県</t>
    <rPh sb="0" eb="4">
      <t>カナガワケン</t>
    </rPh>
    <phoneticPr fontId="5"/>
  </si>
  <si>
    <t>学生会員＊</t>
    <rPh sb="0" eb="2">
      <t>ガクセイ</t>
    </rPh>
    <rPh sb="2" eb="4">
      <t>カイイン</t>
    </rPh>
    <phoneticPr fontId="5"/>
  </si>
  <si>
    <t>栃木県</t>
    <rPh sb="0" eb="3">
      <t>トチギケン</t>
    </rPh>
    <phoneticPr fontId="5"/>
  </si>
  <si>
    <t>シニア会員（65歳以上）</t>
    <rPh sb="3" eb="5">
      <t>カイイン</t>
    </rPh>
    <rPh sb="8" eb="11">
      <t>サイイジョウ</t>
    </rPh>
    <phoneticPr fontId="5"/>
  </si>
  <si>
    <t>千葉県</t>
    <rPh sb="0" eb="3">
      <t>チバケン</t>
    </rPh>
    <phoneticPr fontId="5"/>
  </si>
  <si>
    <t>賛助会員（個人）</t>
    <rPh sb="5" eb="7">
      <t>コジン</t>
    </rPh>
    <phoneticPr fontId="5"/>
  </si>
  <si>
    <t>群馬県</t>
    <rPh sb="0" eb="3">
      <t>グンマケン</t>
    </rPh>
    <phoneticPr fontId="5"/>
  </si>
  <si>
    <t>山梨県</t>
    <rPh sb="0" eb="3">
      <t>ヤマナシケン</t>
    </rPh>
    <phoneticPr fontId="5"/>
  </si>
  <si>
    <t>　会費等見積額</t>
    <rPh sb="1" eb="7">
      <t>カイヒトウミツモリガク</t>
    </rPh>
    <phoneticPr fontId="5"/>
  </si>
  <si>
    <t>賛助会員（団体）</t>
    <rPh sb="0" eb="2">
      <t>サンジョ</t>
    </rPh>
    <rPh sb="2" eb="4">
      <t>カイイン</t>
    </rPh>
    <rPh sb="5" eb="7">
      <t>ダンタイ</t>
    </rPh>
    <phoneticPr fontId="5"/>
  </si>
  <si>
    <t>埼玉県</t>
    <rPh sb="0" eb="3">
      <t>サイタマケン</t>
    </rPh>
    <phoneticPr fontId="5"/>
  </si>
  <si>
    <t>正会員（団体）</t>
    <rPh sb="0" eb="3">
      <t>セイカイイン</t>
    </rPh>
    <rPh sb="4" eb="6">
      <t>ダンタイ</t>
    </rPh>
    <phoneticPr fontId="5"/>
  </si>
  <si>
    <t>新潟県</t>
    <rPh sb="0" eb="3">
      <t>ニイガタケン</t>
    </rPh>
    <phoneticPr fontId="5"/>
  </si>
  <si>
    <t>長野県</t>
    <rPh sb="0" eb="3">
      <t>ナガノケン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</si>
  <si>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</si>
  <si>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</si>
  <si>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生年月日</t>
    <rPh sb="0" eb="2">
      <t>セイネン</t>
    </rPh>
    <rPh sb="2" eb="4">
      <t>ガッピ</t>
    </rPh>
    <phoneticPr fontId="5"/>
  </si>
  <si>
    <t>　記入例：1990/7/15</t>
    <rPh sb="1" eb="4">
      <t>キニュウレイ</t>
    </rPh>
    <phoneticPr fontId="5"/>
  </si>
  <si>
    <t>基準日</t>
    <rPh sb="0" eb="2">
      <t>キジュン</t>
    </rPh>
    <rPh sb="2" eb="3">
      <t>ビ</t>
    </rPh>
    <phoneticPr fontId="5"/>
  </si>
  <si>
    <t>福井県</t>
    <rPh sb="0" eb="3">
      <t>フクイケン</t>
    </rPh>
    <phoneticPr fontId="5"/>
  </si>
  <si>
    <t>年齢</t>
    <rPh sb="0" eb="2">
      <t>ネンレイ</t>
    </rPh>
    <phoneticPr fontId="5"/>
  </si>
  <si>
    <t>　12--100</t>
    <phoneticPr fontId="5"/>
  </si>
  <si>
    <t>静岡県</t>
    <rPh sb="0" eb="3">
      <t>シズオカケン</t>
    </rPh>
    <phoneticPr fontId="5"/>
  </si>
  <si>
    <t>岐阜県</t>
    <rPh sb="0" eb="3">
      <t>ギフケン</t>
    </rPh>
    <phoneticPr fontId="5"/>
  </si>
  <si>
    <t>主たる連絡先</t>
    <rPh sb="0" eb="1">
      <t>シュ</t>
    </rPh>
    <rPh sb="3" eb="6">
      <t>レンラクサキ</t>
    </rPh>
    <phoneticPr fontId="5"/>
  </si>
  <si>
    <t>優先連絡先</t>
  </si>
  <si>
    <t>　（自宅または勤務先を選択のこと）</t>
    <rPh sb="2" eb="4">
      <t>ジタク</t>
    </rPh>
    <rPh sb="7" eb="10">
      <t>キンムサキ</t>
    </rPh>
    <rPh sb="11" eb="13">
      <t>センタク</t>
    </rPh>
    <phoneticPr fontId="5"/>
  </si>
  <si>
    <t>優先連絡先</t>
    <rPh sb="0" eb="2">
      <t>ユウセン</t>
    </rPh>
    <rPh sb="2" eb="5">
      <t>レンラクサキ</t>
    </rPh>
    <phoneticPr fontId="5"/>
  </si>
  <si>
    <t>愛知県</t>
    <rPh sb="0" eb="3">
      <t>アイチケン</t>
    </rPh>
    <phoneticPr fontId="5"/>
  </si>
  <si>
    <t>自宅</t>
    <rPh sb="0" eb="2">
      <t>ジタク</t>
    </rPh>
    <phoneticPr fontId="5"/>
  </si>
  <si>
    <t>三重県</t>
    <rPh sb="0" eb="3">
      <t>ミエケン</t>
    </rPh>
    <phoneticPr fontId="5"/>
  </si>
  <si>
    <t>自宅 住所等</t>
    <rPh sb="0" eb="2">
      <t>ジタク</t>
    </rPh>
    <rPh sb="3" eb="5">
      <t>ジュウショ</t>
    </rPh>
    <rPh sb="5" eb="6">
      <t>トウ</t>
    </rPh>
    <phoneticPr fontId="5"/>
  </si>
  <si>
    <t>　記入例：〒123-4567</t>
    <rPh sb="1" eb="4">
      <t>キニュウレイ</t>
    </rPh>
    <phoneticPr fontId="5"/>
  </si>
  <si>
    <t>勤務先</t>
    <rPh sb="0" eb="3">
      <t>キンムサキ</t>
    </rPh>
    <phoneticPr fontId="5"/>
  </si>
  <si>
    <t>滋賀県</t>
    <rPh sb="0" eb="3">
      <t>シガケン</t>
    </rPh>
    <phoneticPr fontId="5"/>
  </si>
  <si>
    <t>　（都道府県を選択のこと）</t>
    <rPh sb="2" eb="6">
      <t>トドウフケン</t>
    </rPh>
    <rPh sb="7" eb="9">
      <t>センタク</t>
    </rPh>
    <phoneticPr fontId="5"/>
  </si>
  <si>
    <t>京都府</t>
    <rPh sb="0" eb="3">
      <t>キョウトフ</t>
    </rPh>
    <phoneticPr fontId="5"/>
  </si>
  <si>
    <t>　30文字以下/行</t>
    <rPh sb="3" eb="7">
      <t>モジイカ</t>
    </rPh>
    <rPh sb="8" eb="9">
      <t>ギョウ</t>
    </rPh>
    <phoneticPr fontId="5"/>
  </si>
  <si>
    <t>兵庫県</t>
    <rPh sb="0" eb="3">
      <t>ヒョウゴケン</t>
    </rPh>
    <phoneticPr fontId="5"/>
  </si>
  <si>
    <t>大阪府</t>
    <rPh sb="0" eb="3">
      <t>オオサカフ</t>
    </rPh>
    <phoneticPr fontId="5"/>
  </si>
  <si>
    <t>電話番号</t>
    <rPh sb="0" eb="4">
      <t>デンワバンゴウ</t>
    </rPh>
    <phoneticPr fontId="5"/>
  </si>
  <si>
    <t>　記入例：012-3456-7890</t>
    <rPh sb="1" eb="4">
      <t>キニュウレイ</t>
    </rPh>
    <phoneticPr fontId="5"/>
  </si>
  <si>
    <t>奈良県</t>
    <rPh sb="0" eb="3">
      <t>ナラケン</t>
    </rPh>
    <phoneticPr fontId="5"/>
  </si>
  <si>
    <t>メールアドレス</t>
  </si>
  <si>
    <t>　記入例：sample@abcdxyz.ne.jp</t>
    <rPh sb="1" eb="4">
      <t>キニュウレイ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</si>
  <si>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</si>
  <si>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</si>
  <si>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勤務先 住所等</t>
    <rPh sb="0" eb="3">
      <t>キンムサキ</t>
    </rPh>
    <rPh sb="4" eb="6">
      <t>ジュウショ</t>
    </rPh>
    <rPh sb="6" eb="7">
      <t>トウ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</si>
  <si>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</si>
  <si>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</si>
  <si>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</si>
  <si>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</si>
  <si>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所属機関/会社名</t>
    <rPh sb="0" eb="2">
      <t>ショゾク</t>
    </rPh>
    <rPh sb="2" eb="4">
      <t>キカン</t>
    </rPh>
    <rPh sb="5" eb="8">
      <t>カイシャメイ</t>
    </rPh>
    <phoneticPr fontId="5"/>
  </si>
  <si>
    <t>香川県</t>
    <rPh sb="0" eb="3">
      <t>カガワケン</t>
    </rPh>
    <phoneticPr fontId="5"/>
  </si>
  <si>
    <t>部署名/部課名</t>
    <rPh sb="0" eb="2">
      <t>ブショ</t>
    </rPh>
    <rPh sb="2" eb="3">
      <t>メイ</t>
    </rPh>
    <rPh sb="4" eb="6">
      <t>ブカ</t>
    </rPh>
    <rPh sb="6" eb="7">
      <t>メイ</t>
    </rPh>
    <phoneticPr fontId="5"/>
  </si>
  <si>
    <t>愛媛県</t>
    <rPh sb="0" eb="2">
      <t>エヒメ</t>
    </rPh>
    <rPh sb="2" eb="3">
      <t>ケン</t>
    </rPh>
    <phoneticPr fontId="5"/>
  </si>
  <si>
    <t>役職等</t>
    <rPh sb="0" eb="2">
      <t>ヤクショク</t>
    </rPh>
    <rPh sb="2" eb="3">
      <t>トウ</t>
    </rPh>
    <phoneticPr fontId="5"/>
  </si>
  <si>
    <t>徳島県</t>
    <rPh sb="0" eb="3">
      <t>トクシマケン</t>
    </rPh>
    <phoneticPr fontId="5"/>
  </si>
  <si>
    <t>高知県</t>
    <rPh sb="0" eb="3">
      <t>コウチケン</t>
    </rPh>
    <phoneticPr fontId="5"/>
  </si>
  <si>
    <t>　記入例：abcd.xyz@sample.co.jp</t>
    <rPh sb="1" eb="4">
      <t>キニュウレイ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</si>
  <si>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</si>
  <si>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</si>
  <si>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（会員登録関係）これ以降任意ですが、入会申込の方はご記入ください</t>
    <rPh sb="10" eb="12">
      <t>イコウ</t>
    </rPh>
    <rPh sb="12" eb="14">
      <t>ニンイ</t>
    </rPh>
    <rPh sb="18" eb="20">
      <t>ニュウカイ</t>
    </rPh>
    <rPh sb="20" eb="22">
      <t>モウシコミ</t>
    </rPh>
    <rPh sb="23" eb="24">
      <t>カタ</t>
    </rPh>
    <rPh sb="26" eb="28">
      <t>キニュウ</t>
    </rPh>
    <phoneticPr fontId="5"/>
  </si>
  <si>
    <t>長崎県</t>
    <rPh sb="0" eb="3">
      <t>ナガサキケン</t>
    </rPh>
    <phoneticPr fontId="5"/>
  </si>
  <si>
    <t>学歴（学位）・職歴等</t>
    <rPh sb="0" eb="1">
      <t>ガク</t>
    </rPh>
    <rPh sb="1" eb="2">
      <t>レキ</t>
    </rPh>
    <rPh sb="3" eb="5">
      <t>ガクイ</t>
    </rPh>
    <rPh sb="7" eb="9">
      <t>ショクレキ</t>
    </rPh>
    <rPh sb="9" eb="10">
      <t>トウ</t>
    </rPh>
    <phoneticPr fontId="5"/>
  </si>
  <si>
    <t>　　　　　　年　　　月</t>
    <rPh sb="6" eb="7">
      <t>ネン</t>
    </rPh>
    <rPh sb="10" eb="11">
      <t>ガツ</t>
    </rPh>
    <phoneticPr fontId="5"/>
  </si>
  <si>
    <t>高等学校卒</t>
  </si>
  <si>
    <t>　20文字以下/行</t>
    <rPh sb="3" eb="7">
      <t>モジイカ</t>
    </rPh>
    <rPh sb="8" eb="9">
      <t>ギョウ</t>
    </rPh>
    <phoneticPr fontId="5"/>
  </si>
  <si>
    <t>熊本県</t>
    <rPh sb="0" eb="3">
      <t>クマモトケン</t>
    </rPh>
    <phoneticPr fontId="5"/>
  </si>
  <si>
    <t>大学卒</t>
    <rPh sb="0" eb="3">
      <t>ダイガクソツ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</si>
  <si>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</si>
  <si>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</si>
  <si>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3">
      <t>カゴシマ</t>
    </rPh>
    <rPh sb="3" eb="4">
      <t>ケン</t>
    </rPh>
    <phoneticPr fontId="5"/>
  </si>
  <si>
    <t>沖縄県</t>
    <rPh sb="0" eb="3">
      <t>オキナワケン</t>
    </rPh>
    <phoneticPr fontId="5"/>
  </si>
  <si>
    <t>（＊）大学生/大学院生の場合は卒業/修了予定年月を記入して下さい。（20xx年3月卒業/修了見込）</t>
    <rPh sb="3" eb="5">
      <t>ダイガク</t>
    </rPh>
    <rPh sb="7" eb="9">
      <t>ダイガク</t>
    </rPh>
    <rPh sb="9" eb="11">
      <t>インセイ</t>
    </rPh>
    <rPh sb="12" eb="14">
      <t>バアイ</t>
    </rPh>
    <rPh sb="15" eb="17">
      <t>ソツギョウ</t>
    </rPh>
    <rPh sb="18" eb="20">
      <t>シュウリョウ</t>
    </rPh>
    <rPh sb="20" eb="22">
      <t>ヨテイ</t>
    </rPh>
    <rPh sb="22" eb="24">
      <t>ネンゲツ</t>
    </rPh>
    <rPh sb="25" eb="27">
      <t>キニュウ</t>
    </rPh>
    <rPh sb="29" eb="30">
      <t>クダ</t>
    </rPh>
    <rPh sb="38" eb="39">
      <t>ネン</t>
    </rPh>
    <rPh sb="40" eb="41">
      <t>ガツ</t>
    </rPh>
    <rPh sb="41" eb="43">
      <t>ソツギョウ</t>
    </rPh>
    <rPh sb="44" eb="46">
      <t>シュウリョウ</t>
    </rPh>
    <rPh sb="46" eb="48">
      <t>ミコ</t>
    </rPh>
    <phoneticPr fontId="5"/>
  </si>
  <si>
    <t>その他</t>
    <rPh sb="2" eb="3">
      <t>タ</t>
    </rPh>
    <phoneticPr fontId="5"/>
  </si>
  <si>
    <t>専門分野</t>
    <rPh sb="0" eb="2">
      <t>センモン</t>
    </rPh>
    <rPh sb="2" eb="4">
      <t>ブンヤ</t>
    </rPh>
    <phoneticPr fontId="5"/>
  </si>
  <si>
    <t>　50文字以下/行</t>
    <rPh sb="3" eb="7">
      <t>モジイカ</t>
    </rPh>
    <rPh sb="8" eb="9">
      <t>ギョウ</t>
    </rPh>
    <phoneticPr fontId="5"/>
  </si>
  <si>
    <t>所属学会</t>
    <rPh sb="0" eb="2">
      <t>ショゾク</t>
    </rPh>
    <rPh sb="2" eb="4">
      <t>ガッカイ</t>
    </rPh>
    <phoneticPr fontId="5"/>
  </si>
  <si>
    <t>既知の本会会員名</t>
    <rPh sb="0" eb="2">
      <t>キチ</t>
    </rPh>
    <rPh sb="3" eb="5">
      <t>ホンカイ</t>
    </rPh>
    <rPh sb="5" eb="7">
      <t>カイイン</t>
    </rPh>
    <rPh sb="7" eb="8">
      <t>メイ</t>
    </rPh>
    <phoneticPr fontId="5"/>
  </si>
  <si>
    <t>著書名・論文名等</t>
  </si>
  <si>
    <t>当協会を知ったきっかけ</t>
    <rPh sb="0" eb="3">
      <t>トウキョウカイ</t>
    </rPh>
    <rPh sb="4" eb="5">
      <t>シ</t>
    </rPh>
    <phoneticPr fontId="5"/>
  </si>
  <si>
    <t>入会動機</t>
    <rPh sb="0" eb="2">
      <t>ニュウカイ</t>
    </rPh>
    <rPh sb="2" eb="4">
      <t>ドウキ</t>
    </rPh>
    <phoneticPr fontId="5"/>
  </si>
  <si>
    <t>連絡事項</t>
    <rPh sb="0" eb="2">
      <t>レンラク</t>
    </rPh>
    <rPh sb="2" eb="4">
      <t>ジコウ</t>
    </rPh>
    <phoneticPr fontId="5"/>
  </si>
  <si>
    <t>（TRIZシンポジウム参加申込関係）</t>
    <rPh sb="11" eb="14">
      <t>サンカモウ</t>
    </rPh>
    <rPh sb="14" eb="15">
      <t>コ</t>
    </rPh>
    <rPh sb="15" eb="17">
      <t>カンケイ</t>
    </rPh>
    <phoneticPr fontId="5"/>
  </si>
  <si>
    <t>受付番号</t>
    <rPh sb="0" eb="4">
      <t>ウケツケバンゴウ</t>
    </rPh>
    <phoneticPr fontId="5"/>
  </si>
  <si>
    <t>申込先：</t>
    <phoneticPr fontId="5"/>
  </si>
  <si>
    <t>日本TRIZ協会　事務局　　</t>
    <phoneticPr fontId="5"/>
  </si>
  <si>
    <t>17_sympo@triz-japan.org</t>
    <phoneticPr fontId="5"/>
  </si>
  <si>
    <t>・同時に会員登録をする方は、会員登録等手続きのためのパートにも記入をお願いします</t>
    <rPh sb="1" eb="3">
      <t>ドウジ</t>
    </rPh>
    <rPh sb="4" eb="8">
      <t>カイイントウロク</t>
    </rPh>
    <rPh sb="11" eb="12">
      <t>カタ</t>
    </rPh>
    <rPh sb="31" eb="33">
      <t>キニュウ</t>
    </rPh>
    <rPh sb="35" eb="36">
      <t>ネガ</t>
    </rPh>
    <phoneticPr fontId="5"/>
  </si>
  <si>
    <t>申込月日</t>
    <phoneticPr fontId="5"/>
  </si>
  <si>
    <t>　2021年6月以降</t>
    <rPh sb="5" eb="6">
      <t>ネン</t>
    </rPh>
    <rPh sb="7" eb="10">
      <t>ガツイコウ</t>
    </rPh>
    <phoneticPr fontId="5"/>
  </si>
  <si>
    <t>連絡先　住所等</t>
    <rPh sb="0" eb="3">
      <t>レンラクサキ</t>
    </rPh>
    <rPh sb="4" eb="6">
      <t>ジュウショ</t>
    </rPh>
    <rPh sb="6" eb="7">
      <t>トウ</t>
    </rPh>
    <phoneticPr fontId="5"/>
  </si>
  <si>
    <t>　（都道府県）</t>
    <rPh sb="2" eb="6">
      <t>トドウフケン</t>
    </rPh>
    <phoneticPr fontId="5"/>
  </si>
  <si>
    <t>（団体名）</t>
    <rPh sb="1" eb="4">
      <t>ダンタイメイ</t>
    </rPh>
    <phoneticPr fontId="5"/>
  </si>
  <si>
    <t>（部署名）</t>
    <rPh sb="1" eb="3">
      <t>ブショ</t>
    </rPh>
    <rPh sb="3" eb="4">
      <t>メイ</t>
    </rPh>
    <phoneticPr fontId="5"/>
  </si>
  <si>
    <t>（役職等）</t>
    <rPh sb="1" eb="3">
      <t>ヤクショク</t>
    </rPh>
    <rPh sb="3" eb="4">
      <t>トウ</t>
    </rPh>
    <phoneticPr fontId="5"/>
  </si>
  <si>
    <t>　記入例：abcd.xyz@sample.ne.jp</t>
    <rPh sb="1" eb="4">
      <t>キニュウレイ</t>
    </rPh>
    <phoneticPr fontId="5"/>
  </si>
  <si>
    <t>申込内容</t>
    <rPh sb="0" eb="4">
      <t>モウシコミナイヨウ</t>
    </rPh>
    <phoneticPr fontId="5"/>
  </si>
  <si>
    <t>シンポジウム等</t>
    <rPh sb="6" eb="7">
      <t>トウ</t>
    </rPh>
    <phoneticPr fontId="5"/>
  </si>
  <si>
    <t>↓回答</t>
    <rPh sb="1" eb="3">
      <t>カイトウ</t>
    </rPh>
    <phoneticPr fontId="5"/>
  </si>
  <si>
    <t>シンポジウムに　参加を　申し込む／申し込まない</t>
    <rPh sb="8" eb="10">
      <t>サンカ</t>
    </rPh>
    <rPh sb="12" eb="13">
      <t>モウ</t>
    </rPh>
    <rPh sb="14" eb="15">
      <t>コ</t>
    </rPh>
    <rPh sb="17" eb="18">
      <t>モウ</t>
    </rPh>
    <rPh sb="19" eb="20">
      <t>コ</t>
    </rPh>
    <phoneticPr fontId="5"/>
  </si>
  <si>
    <t>申し込む</t>
    <rPh sb="0" eb="1">
      <t>モウ</t>
    </rPh>
    <rPh sb="2" eb="3">
      <t>コ</t>
    </rPh>
    <phoneticPr fontId="5"/>
  </si>
  <si>
    <t>交流会に　参加を　申し込む／申し込まない</t>
    <rPh sb="0" eb="3">
      <t>コウリュウカイ</t>
    </rPh>
    <rPh sb="5" eb="7">
      <t>サンカ</t>
    </rPh>
    <phoneticPr fontId="5"/>
  </si>
  <si>
    <t>申し込まない</t>
    <rPh sb="0" eb="1">
      <t>モウ</t>
    </rPh>
    <rPh sb="2" eb="3">
      <t>コ</t>
    </rPh>
    <phoneticPr fontId="5"/>
  </si>
  <si>
    <t>会員等の区分</t>
    <rPh sb="0" eb="2">
      <t>カイイン</t>
    </rPh>
    <rPh sb="2" eb="3">
      <t>ナド</t>
    </rPh>
    <rPh sb="4" eb="6">
      <t>クブン</t>
    </rPh>
    <phoneticPr fontId="5"/>
  </si>
  <si>
    <t>下記からいずれか該当するもの１つをその右側欄に申告してください</t>
    <rPh sb="0" eb="2">
      <t>カキ</t>
    </rPh>
    <rPh sb="8" eb="10">
      <t>ガイトウ</t>
    </rPh>
    <rPh sb="19" eb="22">
      <t>ミギガワラン</t>
    </rPh>
    <rPh sb="23" eb="25">
      <t>シンコク</t>
    </rPh>
    <phoneticPr fontId="5"/>
  </si>
  <si>
    <t>会員区分ごとの参加費</t>
    <rPh sb="0" eb="4">
      <t>カイインクブン</t>
    </rPh>
    <rPh sb="7" eb="10">
      <t>サンカヒ</t>
    </rPh>
    <phoneticPr fontId="5"/>
  </si>
  <si>
    <t>協賛団体／後援団体</t>
    <rPh sb="0" eb="2">
      <t>キョウサン</t>
    </rPh>
    <rPh sb="2" eb="4">
      <t>ダンタイ</t>
    </rPh>
    <rPh sb="5" eb="9">
      <t>コウエンダンタイ</t>
    </rPh>
    <phoneticPr fontId="5"/>
  </si>
  <si>
    <t>**</t>
    <phoneticPr fontId="5"/>
  </si>
  <si>
    <t>早割り期限</t>
    <rPh sb="0" eb="2">
      <t>ハヤワ</t>
    </rPh>
    <rPh sb="3" eb="5">
      <t>キゲン</t>
    </rPh>
    <phoneticPr fontId="5"/>
  </si>
  <si>
    <t>　早割り</t>
    <rPh sb="1" eb="3">
      <t>ハヤワ</t>
    </rPh>
    <phoneticPr fontId="5"/>
  </si>
  <si>
    <t>　参加費等見積額</t>
    <rPh sb="1" eb="5">
      <t>サンカヒトウ</t>
    </rPh>
    <rPh sb="5" eb="8">
      <t>ミツモリガク</t>
    </rPh>
    <phoneticPr fontId="5"/>
  </si>
  <si>
    <t>アンケート</t>
    <phoneticPr fontId="5"/>
  </si>
  <si>
    <t>選択肢から番号を選択して回答欄に記入してください</t>
    <rPh sb="0" eb="3">
      <t>センタクシ</t>
    </rPh>
    <rPh sb="5" eb="7">
      <t>バンゴウ</t>
    </rPh>
    <rPh sb="8" eb="10">
      <t>センタク</t>
    </rPh>
    <rPh sb="12" eb="15">
      <t>カイトウラン</t>
    </rPh>
    <rPh sb="16" eb="18">
      <t>キニュウ</t>
    </rPh>
    <phoneticPr fontId="5"/>
  </si>
  <si>
    <t>選択範囲の整数</t>
    <rPh sb="0" eb="4">
      <t>センタクハンイ</t>
    </rPh>
    <rPh sb="5" eb="7">
      <t>セイスウ</t>
    </rPh>
    <phoneticPr fontId="5"/>
  </si>
  <si>
    <t>開催情報をどこで？</t>
    <rPh sb="0" eb="2">
      <t>カイサイ</t>
    </rPh>
    <rPh sb="2" eb="4">
      <t>ジョウホウ</t>
    </rPh>
    <phoneticPr fontId="5"/>
  </si>
  <si>
    <t xml:space="preserve"> １：協会HP、 ２：その他HP、 ３：知人の紹介、 ４：社内の推薦、 ５：その他</t>
  </si>
  <si>
    <t>1--5</t>
    <phoneticPr fontId="5"/>
  </si>
  <si>
    <t>参加履歴</t>
    <rPh sb="0" eb="2">
      <t>サンカ</t>
    </rPh>
    <rPh sb="2" eb="4">
      <t>リレキ</t>
    </rPh>
    <phoneticPr fontId="5"/>
  </si>
  <si>
    <t xml:space="preserve"> １：初めて、 ２：2～5：回目、 ３：6回以上、 ４：全回参加</t>
    <rPh sb="3" eb="4">
      <t>ハジ</t>
    </rPh>
    <rPh sb="14" eb="16">
      <t>カイメ</t>
    </rPh>
    <rPh sb="21" eb="24">
      <t>カイイジョウ</t>
    </rPh>
    <rPh sb="28" eb="29">
      <t>ゼン</t>
    </rPh>
    <rPh sb="29" eb="30">
      <t>カイ</t>
    </rPh>
    <rPh sb="30" eb="32">
      <t>サンカ</t>
    </rPh>
    <phoneticPr fontId="5"/>
  </si>
  <si>
    <t>1--4</t>
    <phoneticPr fontId="5"/>
  </si>
  <si>
    <t>企業/団体の規模</t>
    <rPh sb="0" eb="2">
      <t>キギョウ</t>
    </rPh>
    <rPh sb="3" eb="5">
      <t>ダンタイ</t>
    </rPh>
    <rPh sb="6" eb="8">
      <t>キボ</t>
    </rPh>
    <phoneticPr fontId="5"/>
  </si>
  <si>
    <t xml:space="preserve"> １：＞2000人、 ２：＞1000人、 ３：＞500人、 ４：＞100人、 ５：その他</t>
    <phoneticPr fontId="5"/>
  </si>
  <si>
    <t>職種</t>
    <rPh sb="0" eb="2">
      <t>ショクシュ</t>
    </rPh>
    <phoneticPr fontId="5"/>
  </si>
  <si>
    <t xml:space="preserve"> １：研究・開発、 ２：設計・生産、 ３：知財、 ４：管理、 ５：その他</t>
    <rPh sb="3" eb="5">
      <t>ケンキュウ</t>
    </rPh>
    <rPh sb="6" eb="8">
      <t>カイハツ</t>
    </rPh>
    <rPh sb="12" eb="14">
      <t>セッケイ</t>
    </rPh>
    <rPh sb="15" eb="17">
      <t>セイサン</t>
    </rPh>
    <rPh sb="21" eb="23">
      <t>チザイ</t>
    </rPh>
    <rPh sb="27" eb="29">
      <t>カンリ</t>
    </rPh>
    <rPh sb="35" eb="36">
      <t>タ</t>
    </rPh>
    <phoneticPr fontId="5"/>
  </si>
  <si>
    <t>立場</t>
    <rPh sb="0" eb="2">
      <t>タチバ</t>
    </rPh>
    <phoneticPr fontId="5"/>
  </si>
  <si>
    <t xml:space="preserve"> １：役員クラス、 ２：部長クラス、 ３：課長クラス、 ４：係長・主任クラス、 ５：一般、 ６：その他</t>
    <rPh sb="3" eb="5">
      <t>ヤクイン</t>
    </rPh>
    <rPh sb="12" eb="14">
      <t>ブチョウ</t>
    </rPh>
    <rPh sb="21" eb="23">
      <t>カチョウ</t>
    </rPh>
    <rPh sb="30" eb="32">
      <t>カカリチョウ</t>
    </rPh>
    <rPh sb="33" eb="35">
      <t>シュニン</t>
    </rPh>
    <rPh sb="42" eb="44">
      <t>イッパン</t>
    </rPh>
    <rPh sb="50" eb="51">
      <t>タ</t>
    </rPh>
    <phoneticPr fontId="5"/>
  </si>
  <si>
    <t>1--6</t>
    <phoneticPr fontId="5"/>
  </si>
  <si>
    <t>TRIZへの関わり</t>
    <rPh sb="6" eb="7">
      <t>カカ</t>
    </rPh>
    <phoneticPr fontId="5"/>
  </si>
  <si>
    <t xml:space="preserve"> １：自身で活用、 ２：推進、 ３：教育、 ４：その他</t>
    <phoneticPr fontId="5"/>
  </si>
  <si>
    <t>活用経験</t>
    <rPh sb="0" eb="2">
      <t>カツヨウ</t>
    </rPh>
    <rPh sb="2" eb="4">
      <t>ケイケン</t>
    </rPh>
    <phoneticPr fontId="5"/>
  </si>
  <si>
    <t xml:space="preserve"> １：これから、 ２：1年未満、 ３：2年未満、 ４：2～4年、 ５：5年以上</t>
    <rPh sb="12" eb="13">
      <t>ネン</t>
    </rPh>
    <rPh sb="13" eb="15">
      <t>ミマン</t>
    </rPh>
    <rPh sb="20" eb="21">
      <t>ネン</t>
    </rPh>
    <rPh sb="21" eb="23">
      <t>ミマン</t>
    </rPh>
    <rPh sb="30" eb="31">
      <t>ネン</t>
    </rPh>
    <rPh sb="36" eb="37">
      <t>ネン</t>
    </rPh>
    <rPh sb="37" eb="39">
      <t>イジョウ</t>
    </rPh>
    <phoneticPr fontId="5"/>
  </si>
  <si>
    <t>推進方法</t>
    <rPh sb="0" eb="2">
      <t>スイシン</t>
    </rPh>
    <rPh sb="2" eb="4">
      <t>ホウホウ</t>
    </rPh>
    <phoneticPr fontId="5"/>
  </si>
  <si>
    <t xml:space="preserve"> １：全社的、 ２：部門単位、 ３：有志、 ４：母体なし、 ５：その他</t>
    <rPh sb="3" eb="6">
      <t>ゼンシャテキ</t>
    </rPh>
    <rPh sb="10" eb="12">
      <t>ブモン</t>
    </rPh>
    <rPh sb="12" eb="14">
      <t>タンイ</t>
    </rPh>
    <rPh sb="18" eb="20">
      <t>ユウシ</t>
    </rPh>
    <rPh sb="24" eb="26">
      <t>ボタイ</t>
    </rPh>
    <rPh sb="34" eb="35">
      <t>タ</t>
    </rPh>
    <phoneticPr fontId="5"/>
  </si>
  <si>
    <t>通信欄　・ご要望など</t>
    <rPh sb="0" eb="3">
      <t>ツウシンラン</t>
    </rPh>
    <rPh sb="6" eb="8">
      <t>ヨウボウ</t>
    </rPh>
    <phoneticPr fontId="5"/>
  </si>
  <si>
    <t>開催日時　</t>
    <rPh sb="0" eb="2">
      <t>カイサイ</t>
    </rPh>
    <rPh sb="2" eb="4">
      <t>ニチジ</t>
    </rPh>
    <phoneticPr fontId="5"/>
  </si>
  <si>
    <t>2021年9月2日(木)～3日(金) (2日間)</t>
  </si>
  <si>
    <t>会場/形式　</t>
    <rPh sb="0" eb="2">
      <t>カイジョウ</t>
    </rPh>
    <rPh sb="3" eb="5">
      <t>ケイシキ</t>
    </rPh>
    <phoneticPr fontId="5"/>
  </si>
  <si>
    <t>WEB（ZOOM）で開催します。　参加者は機器のご用意をお願いします</t>
    <rPh sb="10" eb="12">
      <t>カイサイ</t>
    </rPh>
    <rPh sb="17" eb="19">
      <t>サンカ</t>
    </rPh>
    <rPh sb="19" eb="20">
      <t>シャ</t>
    </rPh>
    <rPh sb="21" eb="23">
      <t>キキ</t>
    </rPh>
    <rPh sb="25" eb="27">
      <t>ヨウイ</t>
    </rPh>
    <rPh sb="29" eb="30">
      <t>ネガ</t>
    </rPh>
    <phoneticPr fontId="5"/>
  </si>
  <si>
    <t>申込み締切　</t>
    <rPh sb="0" eb="1">
      <t>モウ</t>
    </rPh>
    <rPh sb="1" eb="2">
      <t>コ</t>
    </rPh>
    <rPh sb="3" eb="4">
      <t>シ</t>
    </rPh>
    <rPh sb="4" eb="5">
      <t>キ</t>
    </rPh>
    <phoneticPr fontId="5"/>
  </si>
  <si>
    <t>7月16日までの申込みに限り割引の適用があります</t>
    <rPh sb="1" eb="2">
      <t>ガツ</t>
    </rPh>
    <rPh sb="4" eb="5">
      <t>ニチ</t>
    </rPh>
    <rPh sb="8" eb="10">
      <t>モウシコ</t>
    </rPh>
    <rPh sb="12" eb="13">
      <t>カギ</t>
    </rPh>
    <rPh sb="14" eb="16">
      <t>ワリビキ</t>
    </rPh>
    <rPh sb="17" eb="19">
      <t>テキヨウ</t>
    </rPh>
    <phoneticPr fontId="5"/>
  </si>
  <si>
    <t>休会連絡（2020年度会員限定）</t>
    <rPh sb="0" eb="2">
      <t>キュウカイ</t>
    </rPh>
    <rPh sb="2" eb="4">
      <t>レンラク</t>
    </rPh>
    <phoneticPr fontId="5"/>
  </si>
  <si>
    <t>退会連絡（入会しない）</t>
    <rPh sb="0" eb="2">
      <t>タイカイ</t>
    </rPh>
    <rPh sb="2" eb="4">
      <t>レンラク</t>
    </rPh>
    <phoneticPr fontId="5"/>
  </si>
  <si>
    <t>第17回 日本TRIZシンポジウム 参加申込書</t>
    <phoneticPr fontId="5"/>
  </si>
  <si>
    <t>第17回 日本TRIZシンポジウム</t>
    <phoneticPr fontId="5"/>
  </si>
  <si>
    <t>学生会員（社会人学生は対象外）</t>
    <rPh sb="0" eb="2">
      <t>ガクセイ</t>
    </rPh>
    <rPh sb="2" eb="4">
      <t>カイイン</t>
    </rPh>
    <phoneticPr fontId="5"/>
  </si>
  <si>
    <t>〒</t>
    <phoneticPr fontId="5"/>
  </si>
  <si>
    <t>〒</t>
    <phoneticPr fontId="3"/>
  </si>
  <si>
    <t>　・入力するセルへの移動には tab キーや矢印キーを使うなどしてください</t>
    <rPh sb="2" eb="4">
      <t>ニュウリョク</t>
    </rPh>
    <rPh sb="10" eb="12">
      <t>イドウ</t>
    </rPh>
    <rPh sb="22" eb="24">
      <t>ヤジルシ</t>
    </rPh>
    <rPh sb="27" eb="28">
      <t>ツカ</t>
    </rPh>
    <phoneticPr fontId="3"/>
  </si>
  <si>
    <t>　2021/6/30（前年度末日）時点</t>
    <rPh sb="11" eb="14">
      <t>ゼンネンド</t>
    </rPh>
    <rPh sb="14" eb="15">
      <t>マツ</t>
    </rPh>
    <rPh sb="15" eb="16">
      <t>ジツ</t>
    </rPh>
    <rPh sb="17" eb="19">
      <t>ジテン</t>
    </rPh>
    <phoneticPr fontId="5"/>
  </si>
  <si>
    <r>
      <t>・この書式をご送付いただく際には、ファイル名にご自身の＜</t>
    </r>
    <r>
      <rPr>
        <u/>
        <sz val="11"/>
        <rFont val="Meiryo UI"/>
        <family val="3"/>
        <charset val="128"/>
      </rPr>
      <t>姓名を</t>
    </r>
    <r>
      <rPr>
        <sz val="11"/>
        <rFont val="Meiryo UI"/>
        <family val="3"/>
        <charset val="128"/>
      </rPr>
      <t>＞含めて記してください</t>
    </r>
    <rPh sb="3" eb="5">
      <t>ショシキ</t>
    </rPh>
    <rPh sb="21" eb="22">
      <t>メイ</t>
    </rPh>
    <rPh sb="24" eb="26">
      <t>ジシン</t>
    </rPh>
    <rPh sb="28" eb="30">
      <t>セイメイ</t>
    </rPh>
    <rPh sb="32" eb="33">
      <t>フク</t>
    </rPh>
    <rPh sb="35" eb="36">
      <t>シル</t>
    </rPh>
    <phoneticPr fontId="3"/>
  </si>
  <si>
    <t>・会員登録等並びにTRIZシンポジウム参加申し込み等について、後日関係事項のご案内をさせていただきます</t>
    <rPh sb="1" eb="5">
      <t>カイイントウロク</t>
    </rPh>
    <rPh sb="5" eb="7">
      <t>トウナラ</t>
    </rPh>
    <rPh sb="19" eb="22">
      <t>サンカモウ</t>
    </rPh>
    <rPh sb="23" eb="24">
      <t>コ</t>
    </rPh>
    <rPh sb="25" eb="26">
      <t>トウ</t>
    </rPh>
    <rPh sb="31" eb="33">
      <t>ゴジツ</t>
    </rPh>
    <rPh sb="33" eb="37">
      <t>カンケイジコウ</t>
    </rPh>
    <rPh sb="39" eb="41">
      <t>アンナイ</t>
    </rPh>
    <phoneticPr fontId="5"/>
  </si>
  <si>
    <t>・協会の都合によりご案内が遅くなることがありますので、ご了承願います</t>
    <rPh sb="1" eb="3">
      <t>キョウカイ</t>
    </rPh>
    <rPh sb="4" eb="6">
      <t>ツゴウ</t>
    </rPh>
    <rPh sb="10" eb="12">
      <t>アンナイ</t>
    </rPh>
    <rPh sb="13" eb="14">
      <t>オソ</t>
    </rPh>
    <rPh sb="28" eb="30">
      <t>リョウショウ</t>
    </rPh>
    <rPh sb="30" eb="31">
      <t>ネガ</t>
    </rPh>
    <phoneticPr fontId="5"/>
  </si>
  <si>
    <t>入会金+年会費</t>
    <rPh sb="0" eb="3">
      <t>ニュウカイキン</t>
    </rPh>
    <rPh sb="4" eb="7">
      <t>ネンカイヒ</t>
    </rPh>
    <phoneticPr fontId="5"/>
  </si>
  <si>
    <t>　┐
　┼　・発表者はこちらから選択
　┘</t>
    <rPh sb="7" eb="10">
      <t>ハッピョウシャ</t>
    </rPh>
    <rPh sb="16" eb="18">
      <t>センタク</t>
    </rPh>
    <phoneticPr fontId="5"/>
  </si>
  <si>
    <t>（非会員）一般</t>
    <rPh sb="5" eb="7">
      <t>イッパン</t>
    </rPh>
    <phoneticPr fontId="5"/>
  </si>
  <si>
    <t>（非会員）学生（社会人学生は対象外）</t>
    <rPh sb="5" eb="7">
      <t>ガクセイ</t>
    </rPh>
    <phoneticPr fontId="5"/>
  </si>
  <si>
    <t>・シンポジウムで発表する方（代表者1名）は会員であることが必要です</t>
    <rPh sb="8" eb="10">
      <t>ハッピョウ</t>
    </rPh>
    <rPh sb="12" eb="13">
      <t>カタ</t>
    </rPh>
    <rPh sb="14" eb="17">
      <t>ダイヒョウシャ</t>
    </rPh>
    <rPh sb="18" eb="19">
      <t>メイ</t>
    </rPh>
    <rPh sb="21" eb="23">
      <t>カイイン</t>
    </rPh>
    <rPh sb="29" eb="31">
      <t>ヒツヨウ</t>
    </rPh>
    <phoneticPr fontId="5"/>
  </si>
  <si>
    <t>所属団体名：</t>
    <rPh sb="0" eb="2">
      <t>ショゾク</t>
    </rPh>
    <rPh sb="2" eb="5">
      <t>ダンタイメイ</t>
    </rPh>
    <phoneticPr fontId="3"/>
  </si>
  <si>
    <t>○</t>
  </si>
  <si>
    <t>申し込む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</si>
</sst>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yyyy/m/d;@"/>
    <numFmt numFmtId="177" formatCode="&quot;〒&quot;###\-####"/>
    <numFmt numFmtId="178" formatCode="yyyy&quot;年&quot;m&quot;月&quot;;@"/>
    <numFmt numFmtId="179" formatCode="General&quot; 年度&quot;"/>
    <numFmt numFmtId="180" formatCode="General&quot; 歳&quot;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CCFFFF"/>
      <name val="Meiryo UI"/>
      <family val="3"/>
      <charset val="128"/>
    </font>
    <font>
      <sz val="6"/>
      <name val="Meiryo UI"/>
      <family val="3"/>
      <charset val="128"/>
    </font>
    <font>
      <sz val="11"/>
      <color rgb="FFC33D8A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rgb="FFFFFFCC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rgb="FF66FF66"/>
        </stop>
      </gradientFill>
    </fill>
    <fill>
      <patternFill patternType="solid">
        <fgColor rgb="FF66FF66"/>
        <bgColor indexed="64"/>
      </patternFill>
    </fill>
    <fill>
      <gradientFill degree="90">
        <stop position="0">
          <color theme="0"/>
        </stop>
        <stop position="1">
          <color rgb="FF66FFFF"/>
        </stop>
      </gradient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33D8A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66FF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1" xfId="1" applyFont="1" applyFill="1" applyBorder="1">
      <alignment vertical="center"/>
    </xf>
    <xf numFmtId="0" fontId="2" fillId="0" borderId="1" xfId="1" applyFont="1" applyBorder="1">
      <alignment vertical="center"/>
    </xf>
    <xf numFmtId="0" fontId="2" fillId="0" borderId="0" xfId="1" applyFont="1">
      <alignment vertical="center"/>
    </xf>
    <xf numFmtId="0" fontId="2" fillId="3" borderId="0" xfId="1" applyFont="1" applyFill="1">
      <alignment vertical="center"/>
    </xf>
    <xf numFmtId="0" fontId="2" fillId="3" borderId="1" xfId="1" applyFont="1" applyFill="1" applyBorder="1">
      <alignment vertical="center"/>
    </xf>
    <xf numFmtId="0" fontId="2" fillId="4" borderId="0" xfId="1" applyFont="1" applyFill="1">
      <alignment vertical="center"/>
    </xf>
    <xf numFmtId="0" fontId="2" fillId="4" borderId="1" xfId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4" fillId="2" borderId="0" xfId="1" applyFont="1" applyFill="1" applyProtection="1">
      <alignment vertical="center"/>
      <protection locked="0"/>
    </xf>
    <xf numFmtId="0" fontId="2" fillId="0" borderId="7" xfId="1" applyFont="1" applyBorder="1" applyProtection="1">
      <alignment vertical="center"/>
      <protection locked="0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0" xfId="1" applyFont="1" applyAlignment="1">
      <alignment vertical="center" wrapText="1"/>
    </xf>
    <xf numFmtId="0" fontId="2" fillId="5" borderId="0" xfId="1" applyFont="1" applyFill="1" applyAlignment="1" applyProtection="1">
      <alignment horizontal="left" vertical="center" indent="3"/>
      <protection locked="0"/>
    </xf>
    <xf numFmtId="0" fontId="2" fillId="6" borderId="0" xfId="1" applyFont="1" applyFill="1" applyAlignment="1" applyProtection="1">
      <alignment horizontal="left" vertical="center" indent="3"/>
      <protection locked="0"/>
    </xf>
    <xf numFmtId="0" fontId="2" fillId="7" borderId="0" xfId="1" applyFont="1" applyFill="1">
      <alignment vertical="center"/>
    </xf>
    <xf numFmtId="0" fontId="2" fillId="8" borderId="0" xfId="1" applyFont="1" applyFill="1" applyAlignment="1" applyProtection="1">
      <alignment horizontal="left" vertical="center" indent="3"/>
      <protection locked="0"/>
    </xf>
    <xf numFmtId="0" fontId="2" fillId="9" borderId="0" xfId="1" applyFont="1" applyFill="1" applyAlignment="1">
      <alignment horizontal="left" vertical="center" indent="3"/>
    </xf>
    <xf numFmtId="0" fontId="2" fillId="10" borderId="0" xfId="1" applyFont="1" applyFill="1" applyAlignment="1">
      <alignment horizontal="left" vertical="center" indent="3"/>
    </xf>
    <xf numFmtId="0" fontId="2" fillId="11" borderId="0" xfId="1" applyFont="1" applyFill="1" applyAlignment="1">
      <alignment horizontal="left" vertical="center" indent="3"/>
    </xf>
    <xf numFmtId="0" fontId="2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/>
      <protection locked="0"/>
    </xf>
    <xf numFmtId="0" fontId="2" fillId="6" borderId="0" xfId="1" applyFont="1" applyFill="1" applyProtection="1">
      <alignment vertical="center"/>
      <protection locked="0"/>
    </xf>
    <xf numFmtId="0" fontId="2" fillId="8" borderId="0" xfId="1" applyFont="1" applyFill="1" applyProtection="1">
      <alignment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10" xfId="1" applyFont="1" applyBorder="1">
      <alignment vertical="center"/>
    </xf>
    <xf numFmtId="14" fontId="2" fillId="9" borderId="10" xfId="1" applyNumberFormat="1" applyFont="1" applyFill="1" applyBorder="1" applyAlignment="1" applyProtection="1">
      <alignment horizontal="center" vertical="center"/>
      <protection locked="0"/>
    </xf>
    <xf numFmtId="0" fontId="6" fillId="11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10" borderId="10" xfId="1" applyFont="1" applyFill="1" applyBorder="1">
      <alignment vertical="center"/>
    </xf>
    <xf numFmtId="0" fontId="2" fillId="0" borderId="11" xfId="1" applyFont="1" applyBorder="1">
      <alignment vertical="center"/>
    </xf>
    <xf numFmtId="0" fontId="2" fillId="9" borderId="11" xfId="1" applyFont="1" applyFill="1" applyBorder="1" applyAlignment="1" applyProtection="1">
      <alignment horizontal="center" vertical="center"/>
      <protection locked="0"/>
    </xf>
    <xf numFmtId="0" fontId="2" fillId="9" borderId="10" xfId="1" applyFont="1" applyFill="1" applyBorder="1">
      <alignment vertical="center"/>
    </xf>
    <xf numFmtId="0" fontId="2" fillId="0" borderId="12" xfId="1" applyFont="1" applyBorder="1">
      <alignment vertical="center"/>
    </xf>
    <xf numFmtId="0" fontId="2" fillId="9" borderId="12" xfId="1" applyFont="1" applyFill="1" applyBorder="1" applyAlignment="1" applyProtection="1">
      <alignment horizontal="center" vertical="center"/>
      <protection locked="0"/>
    </xf>
    <xf numFmtId="0" fontId="2" fillId="11" borderId="10" xfId="1" applyFont="1" applyFill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10" borderId="14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>
      <alignment vertical="center"/>
    </xf>
    <xf numFmtId="0" fontId="2" fillId="11" borderId="0" xfId="1" applyFont="1" applyFill="1" applyAlignment="1">
      <alignment horizontal="left" vertical="center" indent="4"/>
    </xf>
    <xf numFmtId="5" fontId="6" fillId="11" borderId="0" xfId="1" applyNumberFormat="1" applyFont="1" applyFill="1">
      <alignment vertical="center"/>
    </xf>
    <xf numFmtId="0" fontId="2" fillId="12" borderId="10" xfId="1" applyFont="1" applyFill="1" applyBorder="1">
      <alignment vertical="center"/>
    </xf>
    <xf numFmtId="14" fontId="2" fillId="0" borderId="10" xfId="1" applyNumberFormat="1" applyFont="1" applyBorder="1">
      <alignment vertical="center"/>
    </xf>
    <xf numFmtId="0" fontId="6" fillId="11" borderId="0" xfId="1" applyFont="1" applyFill="1" applyAlignment="1">
      <alignment horizontal="left" vertical="center" indent="2"/>
    </xf>
    <xf numFmtId="0" fontId="2" fillId="13" borderId="0" xfId="1" applyFont="1" applyFill="1">
      <alignment vertical="center"/>
    </xf>
    <xf numFmtId="0" fontId="2" fillId="11" borderId="0" xfId="1" applyFont="1" applyFill="1">
      <alignment vertical="center"/>
    </xf>
    <xf numFmtId="176" fontId="2" fillId="0" borderId="0" xfId="1" applyNumberFormat="1" applyFont="1">
      <alignment vertical="center"/>
    </xf>
    <xf numFmtId="0" fontId="4" fillId="7" borderId="0" xfId="1" applyFont="1" applyFill="1" applyProtection="1">
      <alignment vertical="center"/>
      <protection locked="0"/>
    </xf>
    <xf numFmtId="0" fontId="2" fillId="12" borderId="15" xfId="1" applyFont="1" applyFill="1" applyBorder="1">
      <alignment vertical="center"/>
    </xf>
    <xf numFmtId="0" fontId="2" fillId="0" borderId="16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5" xfId="1" applyFont="1" applyBorder="1">
      <alignment vertical="center"/>
    </xf>
    <xf numFmtId="0" fontId="2" fillId="14" borderId="1" xfId="1" applyFont="1" applyFill="1" applyBorder="1">
      <alignment vertical="center"/>
    </xf>
    <xf numFmtId="0" fontId="2" fillId="15" borderId="20" xfId="1" applyFont="1" applyFill="1" applyBorder="1">
      <alignment vertical="center"/>
    </xf>
    <xf numFmtId="0" fontId="2" fillId="0" borderId="21" xfId="1" applyFont="1" applyBorder="1">
      <alignment vertical="center"/>
    </xf>
    <xf numFmtId="0" fontId="2" fillId="10" borderId="22" xfId="1" applyFont="1" applyFill="1" applyBorder="1" applyAlignment="1" applyProtection="1">
      <alignment horizontal="center" vertical="center"/>
      <protection locked="0"/>
    </xf>
    <xf numFmtId="0" fontId="2" fillId="10" borderId="11" xfId="1" applyFont="1" applyFill="1" applyBorder="1">
      <alignment vertical="center"/>
    </xf>
    <xf numFmtId="0" fontId="2" fillId="15" borderId="23" xfId="1" applyFont="1" applyFill="1" applyBorder="1">
      <alignment vertical="center"/>
    </xf>
    <xf numFmtId="0" fontId="2" fillId="0" borderId="24" xfId="1" applyFont="1" applyBorder="1">
      <alignment vertical="center"/>
    </xf>
    <xf numFmtId="0" fontId="2" fillId="10" borderId="25" xfId="1" applyFont="1" applyFill="1" applyBorder="1" applyAlignment="1" applyProtection="1">
      <alignment horizontal="center" vertical="center"/>
      <protection locked="0"/>
    </xf>
    <xf numFmtId="0" fontId="2" fillId="10" borderId="26" xfId="1" applyFont="1" applyFill="1" applyBorder="1">
      <alignment vertical="center"/>
    </xf>
    <xf numFmtId="0" fontId="2" fillId="15" borderId="27" xfId="1" applyFont="1" applyFill="1" applyBorder="1">
      <alignment vertical="center"/>
    </xf>
    <xf numFmtId="0" fontId="2" fillId="0" borderId="28" xfId="1" applyFont="1" applyBorder="1">
      <alignment vertical="center"/>
    </xf>
    <xf numFmtId="0" fontId="2" fillId="10" borderId="29" xfId="1" applyFont="1" applyFill="1" applyBorder="1" applyAlignment="1" applyProtection="1">
      <alignment horizontal="center" vertical="center"/>
      <protection locked="0"/>
    </xf>
    <xf numFmtId="0" fontId="2" fillId="10" borderId="12" xfId="1" applyFont="1" applyFill="1" applyBorder="1">
      <alignment vertical="center"/>
    </xf>
    <xf numFmtId="0" fontId="2" fillId="0" borderId="30" xfId="1" applyFont="1" applyBorder="1">
      <alignment vertical="center"/>
    </xf>
    <xf numFmtId="0" fontId="2" fillId="15" borderId="13" xfId="1" applyFont="1" applyFill="1" applyBorder="1">
      <alignment vertical="center"/>
    </xf>
    <xf numFmtId="0" fontId="2" fillId="0" borderId="14" xfId="1" applyFont="1" applyBorder="1">
      <alignment vertical="center"/>
    </xf>
    <xf numFmtId="0" fontId="8" fillId="10" borderId="31" xfId="1" applyFont="1" applyFill="1" applyBorder="1" applyAlignment="1" applyProtection="1">
      <alignment horizontal="center" vertical="center"/>
      <protection locked="0"/>
    </xf>
    <xf numFmtId="0" fontId="2" fillId="16" borderId="1" xfId="1" applyFont="1" applyFill="1" applyBorder="1">
      <alignment vertical="center"/>
    </xf>
    <xf numFmtId="0" fontId="2" fillId="0" borderId="15" xfId="1" applyFont="1" applyBorder="1" applyAlignment="1">
      <alignment horizontal="center" vertical="center"/>
    </xf>
    <xf numFmtId="0" fontId="2" fillId="12" borderId="32" xfId="1" applyFont="1" applyFill="1" applyBorder="1">
      <alignment vertical="center"/>
    </xf>
    <xf numFmtId="0" fontId="2" fillId="12" borderId="33" xfId="1" applyFont="1" applyFill="1" applyBorder="1">
      <alignment vertical="center"/>
    </xf>
    <xf numFmtId="0" fontId="2" fillId="12" borderId="34" xfId="1" applyFont="1" applyFill="1" applyBorder="1">
      <alignment vertical="center"/>
    </xf>
    <xf numFmtId="0" fontId="2" fillId="12" borderId="35" xfId="1" applyFont="1" applyFill="1" applyBorder="1">
      <alignment vertical="center"/>
    </xf>
    <xf numFmtId="0" fontId="2" fillId="0" borderId="36" xfId="1" applyFont="1" applyBorder="1">
      <alignment vertical="center"/>
    </xf>
    <xf numFmtId="0" fontId="2" fillId="0" borderId="37" xfId="1" applyFont="1" applyBorder="1">
      <alignment vertical="center"/>
    </xf>
    <xf numFmtId="0" fontId="2" fillId="10" borderId="11" xfId="1" applyFont="1" applyFill="1" applyBorder="1" applyAlignment="1" applyProtection="1">
      <alignment horizontal="center" vertical="center"/>
      <protection locked="0"/>
    </xf>
    <xf numFmtId="5" fontId="6" fillId="11" borderId="11" xfId="1" applyNumberFormat="1" applyFont="1" applyFill="1" applyBorder="1">
      <alignment vertical="center"/>
    </xf>
    <xf numFmtId="0" fontId="2" fillId="7" borderId="36" xfId="1" applyFont="1" applyFill="1" applyBorder="1">
      <alignment vertical="center"/>
    </xf>
    <xf numFmtId="38" fontId="2" fillId="10" borderId="38" xfId="2" applyFont="1" applyFill="1" applyBorder="1" applyAlignment="1" applyProtection="1">
      <alignment vertical="center"/>
    </xf>
    <xf numFmtId="38" fontId="2" fillId="10" borderId="39" xfId="2" applyFont="1" applyFill="1" applyBorder="1" applyAlignment="1" applyProtection="1">
      <alignment vertical="center"/>
    </xf>
    <xf numFmtId="38" fontId="2" fillId="10" borderId="10" xfId="2" applyFont="1" applyFill="1" applyBorder="1" applyAlignment="1" applyProtection="1">
      <alignment vertical="center"/>
    </xf>
    <xf numFmtId="38" fontId="2" fillId="10" borderId="40" xfId="2" applyFont="1" applyFill="1" applyBorder="1" applyAlignment="1" applyProtection="1">
      <alignment vertical="center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10" borderId="26" xfId="1" applyFont="1" applyFill="1" applyBorder="1" applyAlignment="1" applyProtection="1">
      <alignment horizontal="center" vertical="center"/>
      <protection locked="0"/>
    </xf>
    <xf numFmtId="5" fontId="6" fillId="11" borderId="26" xfId="1" applyNumberFormat="1" applyFont="1" applyFill="1" applyBorder="1">
      <alignment vertical="center"/>
    </xf>
    <xf numFmtId="0" fontId="2" fillId="0" borderId="43" xfId="1" applyFont="1" applyBorder="1">
      <alignment vertical="center"/>
    </xf>
    <xf numFmtId="0" fontId="2" fillId="15" borderId="44" xfId="1" applyFont="1" applyFill="1" applyBorder="1">
      <alignment vertical="center"/>
    </xf>
    <xf numFmtId="0" fontId="2" fillId="0" borderId="45" xfId="1" applyFont="1" applyBorder="1">
      <alignment vertical="center"/>
    </xf>
    <xf numFmtId="0" fontId="2" fillId="10" borderId="12" xfId="1" applyFont="1" applyFill="1" applyBorder="1" applyAlignment="1" applyProtection="1">
      <alignment horizontal="center" vertical="center"/>
      <protection locked="0"/>
    </xf>
    <xf numFmtId="5" fontId="6" fillId="11" borderId="12" xfId="1" applyNumberFormat="1" applyFont="1" applyFill="1" applyBorder="1">
      <alignment vertical="center"/>
    </xf>
    <xf numFmtId="38" fontId="2" fillId="10" borderId="46" xfId="2" applyFont="1" applyFill="1" applyBorder="1" applyAlignment="1" applyProtection="1">
      <alignment vertical="center"/>
    </xf>
    <xf numFmtId="38" fontId="2" fillId="10" borderId="47" xfId="2" applyFont="1" applyFill="1" applyBorder="1" applyAlignment="1" applyProtection="1">
      <alignment vertical="center"/>
    </xf>
    <xf numFmtId="38" fontId="2" fillId="10" borderId="48" xfId="2" applyFont="1" applyFill="1" applyBorder="1" applyAlignment="1" applyProtection="1">
      <alignment vertical="center"/>
    </xf>
    <xf numFmtId="38" fontId="2" fillId="10" borderId="49" xfId="2" applyFont="1" applyFill="1" applyBorder="1" applyAlignment="1" applyProtection="1">
      <alignment vertical="center"/>
    </xf>
    <xf numFmtId="0" fontId="2" fillId="7" borderId="0" xfId="1" applyFont="1" applyFill="1" applyAlignment="1">
      <alignment vertical="center" wrapText="1"/>
    </xf>
    <xf numFmtId="0" fontId="2" fillId="11" borderId="0" xfId="1" applyFont="1" applyFill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17" borderId="1" xfId="1" applyFont="1" applyFill="1" applyBorder="1">
      <alignment vertical="center"/>
    </xf>
    <xf numFmtId="0" fontId="6" fillId="11" borderId="11" xfId="1" applyFont="1" applyFill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14" fontId="2" fillId="9" borderId="1" xfId="1" applyNumberFormat="1" applyFont="1" applyFill="1" applyBorder="1" applyAlignment="1" applyProtection="1">
      <alignment horizontal="center" vertical="center"/>
      <protection locked="0"/>
    </xf>
    <xf numFmtId="0" fontId="6" fillId="11" borderId="10" xfId="1" applyFont="1" applyFill="1" applyBorder="1" applyAlignment="1">
      <alignment horizontal="center" vertical="center"/>
    </xf>
    <xf numFmtId="0" fontId="2" fillId="18" borderId="1" xfId="1" applyFont="1" applyFill="1" applyBorder="1">
      <alignment vertical="center"/>
    </xf>
    <xf numFmtId="0" fontId="2" fillId="10" borderId="10" xfId="1" applyFont="1" applyFill="1" applyBorder="1" applyProtection="1">
      <alignment vertical="center"/>
      <protection locked="0"/>
    </xf>
    <xf numFmtId="177" fontId="2" fillId="9" borderId="10" xfId="1" applyNumberFormat="1" applyFont="1" applyFill="1" applyBorder="1" applyAlignment="1" applyProtection="1">
      <alignment horizontal="left" vertical="center"/>
      <protection locked="0"/>
    </xf>
    <xf numFmtId="0" fontId="2" fillId="19" borderId="1" xfId="1" applyFont="1" applyFill="1" applyBorder="1">
      <alignment vertical="center"/>
    </xf>
    <xf numFmtId="49" fontId="2" fillId="10" borderId="11" xfId="1" applyNumberFormat="1" applyFont="1" applyFill="1" applyBorder="1" applyProtection="1">
      <alignment vertical="center"/>
      <protection locked="0"/>
    </xf>
    <xf numFmtId="0" fontId="9" fillId="0" borderId="0" xfId="1" applyFont="1">
      <alignment vertical="center"/>
    </xf>
    <xf numFmtId="0" fontId="2" fillId="0" borderId="10" xfId="1" applyFont="1" applyBorder="1" applyAlignment="1">
      <alignment horizontal="right" vertical="center"/>
    </xf>
    <xf numFmtId="49" fontId="2" fillId="9" borderId="10" xfId="1" applyNumberFormat="1" applyFont="1" applyFill="1" applyBorder="1" applyProtection="1">
      <alignment vertical="center"/>
      <protection locked="0"/>
    </xf>
    <xf numFmtId="0" fontId="2" fillId="0" borderId="53" xfId="1" applyFont="1" applyBorder="1">
      <alignment vertical="center"/>
    </xf>
    <xf numFmtId="0" fontId="2" fillId="20" borderId="1" xfId="1" applyFont="1" applyFill="1" applyBorder="1">
      <alignment vertical="center"/>
    </xf>
    <xf numFmtId="0" fontId="2" fillId="0" borderId="55" xfId="1" applyFont="1" applyBorder="1" applyAlignment="1">
      <alignment horizontal="right" vertical="center"/>
    </xf>
    <xf numFmtId="0" fontId="2" fillId="21" borderId="1" xfId="1" applyFont="1" applyFill="1" applyBorder="1">
      <alignment vertical="center"/>
    </xf>
    <xf numFmtId="0" fontId="2" fillId="0" borderId="56" xfId="1" applyFont="1" applyBorder="1" applyAlignment="1">
      <alignment horizontal="right" vertical="center"/>
    </xf>
    <xf numFmtId="0" fontId="2" fillId="0" borderId="58" xfId="1" applyFont="1" applyBorder="1" applyAlignment="1">
      <alignment horizontal="right" vertical="center"/>
    </xf>
    <xf numFmtId="0" fontId="2" fillId="7" borderId="0" xfId="1" applyFont="1" applyFill="1" applyProtection="1">
      <alignment vertical="center"/>
      <protection locked="0"/>
    </xf>
    <xf numFmtId="178" fontId="2" fillId="9" borderId="16" xfId="1" applyNumberFormat="1" applyFont="1" applyFill="1" applyBorder="1" applyAlignment="1" applyProtection="1">
      <alignment horizontal="right" vertical="center"/>
      <protection locked="0"/>
    </xf>
    <xf numFmtId="0" fontId="2" fillId="9" borderId="53" xfId="1" applyFont="1" applyFill="1" applyBorder="1" applyProtection="1">
      <alignment vertical="center"/>
      <protection locked="0"/>
    </xf>
    <xf numFmtId="0" fontId="2" fillId="9" borderId="53" xfId="1" applyFont="1" applyFill="1" applyBorder="1">
      <alignment vertical="center"/>
    </xf>
    <xf numFmtId="0" fontId="2" fillId="9" borderId="59" xfId="1" applyFont="1" applyFill="1" applyBorder="1" applyAlignment="1">
      <alignment horizontal="left" vertical="center"/>
    </xf>
    <xf numFmtId="178" fontId="2" fillId="9" borderId="36" xfId="1" applyNumberFormat="1" applyFont="1" applyFill="1" applyBorder="1" applyAlignment="1" applyProtection="1">
      <alignment horizontal="right" vertical="center"/>
      <protection locked="0"/>
    </xf>
    <xf numFmtId="0" fontId="2" fillId="9" borderId="0" xfId="1" applyFont="1" applyFill="1" applyProtection="1">
      <alignment vertical="center"/>
      <protection locked="0"/>
    </xf>
    <xf numFmtId="0" fontId="2" fillId="9" borderId="0" xfId="1" applyFont="1" applyFill="1">
      <alignment vertical="center"/>
    </xf>
    <xf numFmtId="0" fontId="2" fillId="9" borderId="41" xfId="1" applyFont="1" applyFill="1" applyBorder="1" applyAlignment="1">
      <alignment horizontal="left" vertical="center"/>
    </xf>
    <xf numFmtId="0" fontId="2" fillId="22" borderId="1" xfId="1" applyFont="1" applyFill="1" applyBorder="1">
      <alignment vertical="center"/>
    </xf>
    <xf numFmtId="0" fontId="2" fillId="0" borderId="55" xfId="1" applyFont="1" applyBorder="1">
      <alignment vertical="center"/>
    </xf>
    <xf numFmtId="0" fontId="2" fillId="0" borderId="58" xfId="1" applyFont="1" applyBorder="1">
      <alignment vertical="center"/>
    </xf>
    <xf numFmtId="0" fontId="2" fillId="7" borderId="0" xfId="1" applyFont="1" applyFill="1" applyAlignment="1">
      <alignment horizontal="left" vertical="center"/>
    </xf>
    <xf numFmtId="0" fontId="2" fillId="23" borderId="0" xfId="1" applyFont="1" applyFill="1">
      <alignment vertical="center"/>
    </xf>
    <xf numFmtId="0" fontId="4" fillId="23" borderId="0" xfId="1" applyFont="1" applyFill="1" applyProtection="1">
      <alignment vertical="center"/>
      <protection locked="0"/>
    </xf>
    <xf numFmtId="0" fontId="6" fillId="11" borderId="0" xfId="1" applyFont="1" applyFill="1" applyAlignment="1">
      <alignment horizontal="center" vertical="center"/>
    </xf>
    <xf numFmtId="0" fontId="2" fillId="11" borderId="15" xfId="1" applyFont="1" applyFill="1" applyBorder="1">
      <alignment vertical="center"/>
    </xf>
    <xf numFmtId="14" fontId="2" fillId="11" borderId="11" xfId="1" applyNumberFormat="1" applyFont="1" applyFill="1" applyBorder="1" applyAlignment="1">
      <alignment horizontal="center" vertical="center"/>
    </xf>
    <xf numFmtId="0" fontId="2" fillId="9" borderId="30" xfId="1" applyFont="1" applyFill="1" applyBorder="1">
      <alignment vertical="center"/>
    </xf>
    <xf numFmtId="0" fontId="2" fillId="11" borderId="1" xfId="1" applyFont="1" applyFill="1" applyBorder="1">
      <alignment vertical="center"/>
    </xf>
    <xf numFmtId="0" fontId="2" fillId="6" borderId="0" xfId="1" applyFont="1" applyFill="1" applyAlignment="1">
      <alignment horizontal="left" vertical="center"/>
    </xf>
    <xf numFmtId="0" fontId="2" fillId="11" borderId="30" xfId="1" applyFont="1" applyFill="1" applyBorder="1">
      <alignment vertical="center"/>
    </xf>
    <xf numFmtId="0" fontId="2" fillId="8" borderId="0" xfId="1" applyFont="1" applyFill="1" applyAlignment="1">
      <alignment horizontal="left" vertical="center" indent="3"/>
    </xf>
    <xf numFmtId="0" fontId="2" fillId="0" borderId="0" xfId="1" applyFont="1" applyAlignment="1">
      <alignment horizontal="left" vertical="center" indent="1"/>
    </xf>
    <xf numFmtId="31" fontId="2" fillId="0" borderId="0" xfId="1" applyNumberFormat="1" applyFont="1" applyAlignment="1">
      <alignment horizontal="left" vertical="center" indent="1"/>
    </xf>
    <xf numFmtId="0" fontId="2" fillId="0" borderId="0" xfId="1" applyFont="1" applyAlignment="1">
      <alignment horizontal="left" vertical="center" indent="2"/>
    </xf>
    <xf numFmtId="14" fontId="2" fillId="11" borderId="10" xfId="1" applyNumberFormat="1" applyFont="1" applyFill="1" applyBorder="1" applyAlignment="1">
      <alignment horizontal="center" vertical="center" shrinkToFit="1"/>
    </xf>
    <xf numFmtId="0" fontId="6" fillId="11" borderId="69" xfId="1" applyFont="1" applyFill="1" applyBorder="1" applyAlignment="1">
      <alignment horizontal="center" vertical="center"/>
    </xf>
    <xf numFmtId="49" fontId="10" fillId="9" borderId="11" xfId="1" applyNumberFormat="1" applyFont="1" applyFill="1" applyBorder="1" applyProtection="1">
      <alignment vertical="center"/>
      <protection locked="0"/>
    </xf>
    <xf numFmtId="0" fontId="2" fillId="0" borderId="13" xfId="1" applyFont="1" applyBorder="1" applyAlignment="1">
      <alignment horizontal="right" vertical="center"/>
    </xf>
    <xf numFmtId="49" fontId="10" fillId="9" borderId="10" xfId="1" applyNumberFormat="1" applyFont="1" applyFill="1" applyBorder="1" applyProtection="1">
      <alignment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54" xfId="1" applyFont="1" applyBorder="1">
      <alignment vertical="center"/>
    </xf>
    <xf numFmtId="0" fontId="2" fillId="10" borderId="10" xfId="1" applyFont="1" applyFill="1" applyBorder="1" applyAlignment="1" applyProtection="1">
      <alignment horizontal="center" vertical="center"/>
      <protection locked="0"/>
    </xf>
    <xf numFmtId="5" fontId="6" fillId="11" borderId="36" xfId="1" applyNumberFormat="1" applyFont="1" applyFill="1" applyBorder="1">
      <alignment vertical="center"/>
    </xf>
    <xf numFmtId="38" fontId="11" fillId="0" borderId="10" xfId="2" applyFont="1" applyBorder="1" applyAlignment="1" applyProtection="1">
      <alignment vertical="center"/>
    </xf>
    <xf numFmtId="5" fontId="6" fillId="11" borderId="53" xfId="1" applyNumberFormat="1" applyFont="1" applyFill="1" applyBorder="1">
      <alignment vertical="center"/>
    </xf>
    <xf numFmtId="38" fontId="11" fillId="0" borderId="0" xfId="2" applyFont="1" applyBorder="1" applyAlignment="1" applyProtection="1">
      <alignment vertical="center"/>
    </xf>
    <xf numFmtId="38" fontId="2" fillId="0" borderId="11" xfId="2" applyFont="1" applyBorder="1" applyAlignment="1" applyProtection="1">
      <alignment vertical="center"/>
    </xf>
    <xf numFmtId="38" fontId="2" fillId="0" borderId="26" xfId="2" applyFont="1" applyBorder="1" applyAlignment="1" applyProtection="1">
      <alignment vertical="center"/>
    </xf>
    <xf numFmtId="0" fontId="2" fillId="0" borderId="23" xfId="1" applyFont="1" applyBorder="1">
      <alignment vertical="center"/>
    </xf>
    <xf numFmtId="0" fontId="2" fillId="0" borderId="44" xfId="1" applyFont="1" applyBorder="1">
      <alignment vertical="center"/>
    </xf>
    <xf numFmtId="38" fontId="2" fillId="0" borderId="69" xfId="2" applyFont="1" applyBorder="1" applyAlignment="1" applyProtection="1">
      <alignment vertical="center"/>
    </xf>
    <xf numFmtId="38" fontId="2" fillId="0" borderId="10" xfId="2" applyFont="1" applyBorder="1" applyAlignment="1" applyProtection="1">
      <alignment vertical="center"/>
    </xf>
    <xf numFmtId="38" fontId="2" fillId="11" borderId="10" xfId="2" applyFont="1" applyFill="1" applyBorder="1" applyAlignment="1" applyProtection="1">
      <alignment vertical="center"/>
    </xf>
    <xf numFmtId="0" fontId="2" fillId="0" borderId="13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59" xfId="1" applyFont="1" applyBorder="1">
      <alignment vertical="center"/>
    </xf>
    <xf numFmtId="0" fontId="2" fillId="9" borderId="14" xfId="1" applyFont="1" applyFill="1" applyBorder="1" applyAlignment="1" applyProtection="1">
      <alignment horizontal="center" vertical="center"/>
      <protection locked="0"/>
    </xf>
    <xf numFmtId="0" fontId="2" fillId="0" borderId="16" xfId="1" applyFont="1" applyBorder="1" applyAlignment="1">
      <alignment vertical="center" wrapText="1"/>
    </xf>
    <xf numFmtId="0" fontId="2" fillId="23" borderId="41" xfId="1" applyFont="1" applyFill="1" applyBorder="1">
      <alignment vertical="center"/>
    </xf>
    <xf numFmtId="0" fontId="2" fillId="23" borderId="1" xfId="1" applyFont="1" applyFill="1" applyBorder="1">
      <alignment vertical="center"/>
    </xf>
    <xf numFmtId="0" fontId="7" fillId="0" borderId="0" xfId="1" applyFont="1" applyAlignment="1">
      <alignment horizontal="left" vertical="center"/>
    </xf>
    <xf numFmtId="179" fontId="2" fillId="11" borderId="10" xfId="1" applyNumberFormat="1" applyFont="1" applyFill="1" applyBorder="1" applyAlignment="1">
      <alignment horizontal="center" vertical="center"/>
    </xf>
    <xf numFmtId="180" fontId="6" fillId="11" borderId="10" xfId="1" applyNumberFormat="1" applyFont="1" applyFill="1" applyBorder="1" applyAlignment="1">
      <alignment horizontal="center" vertical="center"/>
    </xf>
    <xf numFmtId="5" fontId="13" fillId="0" borderId="0" xfId="1" applyNumberFormat="1" applyFont="1">
      <alignment vertical="center"/>
    </xf>
    <xf numFmtId="0" fontId="2" fillId="0" borderId="10" xfId="1" applyFont="1" applyBorder="1">
      <alignment vertical="center"/>
    </xf>
    <xf numFmtId="38" fontId="2" fillId="2" borderId="11" xfId="3" applyFont="1" applyFill="1" applyBorder="1" applyAlignment="1" applyProtection="1">
      <alignment vertical="center"/>
    </xf>
    <xf numFmtId="38" fontId="2" fillId="2" borderId="26" xfId="3" applyFont="1" applyFill="1" applyBorder="1" applyAlignment="1" applyProtection="1">
      <alignment vertical="center"/>
    </xf>
    <xf numFmtId="38" fontId="2" fillId="0" borderId="26" xfId="3" applyFont="1" applyBorder="1" applyAlignment="1" applyProtection="1">
      <alignment vertical="center"/>
    </xf>
    <xf numFmtId="38" fontId="2" fillId="0" borderId="30" xfId="3" applyFont="1" applyBorder="1">
      <alignment vertical="center"/>
    </xf>
    <xf numFmtId="38" fontId="2" fillId="0" borderId="0" xfId="3" applyFont="1">
      <alignment vertical="center"/>
    </xf>
    <xf numFmtId="38" fontId="2" fillId="2" borderId="0" xfId="3" applyFont="1" applyFill="1">
      <alignment vertical="center"/>
    </xf>
    <xf numFmtId="0" fontId="2" fillId="9" borderId="16" xfId="1" applyFont="1" applyFill="1" applyBorder="1" applyAlignment="1" applyProtection="1">
      <alignment horizontal="left" vertical="center" wrapText="1"/>
      <protection locked="0"/>
    </xf>
    <xf numFmtId="0" fontId="2" fillId="9" borderId="53" xfId="1" applyFont="1" applyFill="1" applyBorder="1" applyAlignment="1" applyProtection="1">
      <alignment horizontal="left" vertical="center" wrapText="1"/>
      <protection locked="0"/>
    </xf>
    <xf numFmtId="0" fontId="2" fillId="9" borderId="59" xfId="1" applyFont="1" applyFill="1" applyBorder="1" applyAlignment="1" applyProtection="1">
      <alignment horizontal="left" vertical="center" wrapText="1"/>
      <protection locked="0"/>
    </xf>
    <xf numFmtId="0" fontId="2" fillId="9" borderId="43" xfId="1" applyFont="1" applyFill="1" applyBorder="1" applyAlignment="1" applyProtection="1">
      <alignment horizontal="left" vertical="center" wrapText="1"/>
      <protection locked="0"/>
    </xf>
    <xf numFmtId="0" fontId="2" fillId="9" borderId="60" xfId="1" applyFont="1" applyFill="1" applyBorder="1" applyAlignment="1" applyProtection="1">
      <alignment horizontal="left" vertical="center" wrapText="1"/>
      <protection locked="0"/>
    </xf>
    <xf numFmtId="0" fontId="2" fillId="9" borderId="31" xfId="1" applyFont="1" applyFill="1" applyBorder="1" applyAlignment="1" applyProtection="1">
      <alignment horizontal="left" vertical="center" wrapText="1"/>
      <protection locked="0"/>
    </xf>
    <xf numFmtId="0" fontId="2" fillId="9" borderId="10" xfId="1" applyFont="1" applyFill="1" applyBorder="1" applyAlignment="1" applyProtection="1">
      <alignment horizontal="left" vertical="center"/>
      <protection locked="0"/>
    </xf>
    <xf numFmtId="49" fontId="10" fillId="9" borderId="50" xfId="1" applyNumberFormat="1" applyFont="1" applyFill="1" applyBorder="1" applyProtection="1">
      <alignment vertical="center"/>
      <protection locked="0"/>
    </xf>
    <xf numFmtId="49" fontId="10" fillId="9" borderId="54" xfId="1" applyNumberFormat="1" applyFont="1" applyFill="1" applyBorder="1" applyProtection="1">
      <alignment vertical="center"/>
      <protection locked="0"/>
    </xf>
    <xf numFmtId="49" fontId="10" fillId="9" borderId="44" xfId="1" applyNumberFormat="1" applyFont="1" applyFill="1" applyBorder="1" applyProtection="1">
      <alignment vertical="center"/>
      <protection locked="0"/>
    </xf>
    <xf numFmtId="49" fontId="10" fillId="9" borderId="52" xfId="1" applyNumberFormat="1" applyFont="1" applyFill="1" applyBorder="1" applyProtection="1">
      <alignment vertical="center"/>
      <protection locked="0"/>
    </xf>
    <xf numFmtId="49" fontId="10" fillId="9" borderId="20" xfId="1" applyNumberFormat="1" applyFont="1" applyFill="1" applyBorder="1" applyProtection="1">
      <alignment vertical="center"/>
      <protection locked="0"/>
    </xf>
    <xf numFmtId="49" fontId="10" fillId="9" borderId="23" xfId="1" applyNumberFormat="1" applyFont="1" applyFill="1" applyBorder="1" applyProtection="1">
      <alignment vertical="center"/>
      <protection locked="0"/>
    </xf>
    <xf numFmtId="49" fontId="10" fillId="9" borderId="57" xfId="1" applyNumberFormat="1" applyFont="1" applyFill="1" applyBorder="1" applyProtection="1">
      <alignment vertical="center"/>
      <protection locked="0"/>
    </xf>
    <xf numFmtId="0" fontId="2" fillId="0" borderId="70" xfId="1" applyFont="1" applyBorder="1" applyAlignment="1">
      <alignment vertical="center" wrapText="1"/>
    </xf>
    <xf numFmtId="0" fontId="2" fillId="0" borderId="71" xfId="1" applyFont="1" applyBorder="1">
      <alignment vertical="center"/>
    </xf>
    <xf numFmtId="0" fontId="2" fillId="0" borderId="72" xfId="1" applyFont="1" applyBorder="1">
      <alignment vertical="center"/>
    </xf>
    <xf numFmtId="0" fontId="2" fillId="9" borderId="58" xfId="1" applyFont="1" applyFill="1" applyBorder="1" applyAlignment="1" applyProtection="1">
      <alignment horizontal="left" vertical="center"/>
      <protection locked="0"/>
    </xf>
    <xf numFmtId="0" fontId="2" fillId="0" borderId="15" xfId="1" applyFont="1" applyBorder="1">
      <alignment vertical="center"/>
    </xf>
    <xf numFmtId="0" fontId="2" fillId="0" borderId="1" xfId="1" applyFont="1" applyBorder="1">
      <alignment vertical="center"/>
    </xf>
    <xf numFmtId="0" fontId="2" fillId="9" borderId="61" xfId="1" applyFont="1" applyFill="1" applyBorder="1" applyAlignment="1" applyProtection="1">
      <alignment horizontal="left" vertical="center"/>
      <protection locked="0"/>
    </xf>
    <xf numFmtId="0" fontId="2" fillId="9" borderId="62" xfId="1" applyFont="1" applyFill="1" applyBorder="1" applyAlignment="1" applyProtection="1">
      <alignment horizontal="left" vertical="center"/>
      <protection locked="0"/>
    </xf>
    <xf numFmtId="0" fontId="2" fillId="9" borderId="63" xfId="1" applyFont="1" applyFill="1" applyBorder="1" applyAlignment="1" applyProtection="1">
      <alignment horizontal="left" vertical="center"/>
      <protection locked="0"/>
    </xf>
    <xf numFmtId="0" fontId="2" fillId="9" borderId="64" xfId="1" applyFont="1" applyFill="1" applyBorder="1" applyAlignment="1" applyProtection="1">
      <alignment horizontal="left" vertical="center"/>
      <protection locked="0"/>
    </xf>
    <xf numFmtId="0" fontId="2" fillId="0" borderId="30" xfId="1" applyFont="1" applyBorder="1">
      <alignment vertical="center"/>
    </xf>
    <xf numFmtId="0" fontId="2" fillId="9" borderId="65" xfId="1" applyFont="1" applyFill="1" applyBorder="1" applyAlignment="1" applyProtection="1">
      <alignment horizontal="left" vertical="center"/>
      <protection locked="0"/>
    </xf>
    <xf numFmtId="0" fontId="2" fillId="9" borderId="66" xfId="1" applyFont="1" applyFill="1" applyBorder="1" applyAlignment="1" applyProtection="1">
      <alignment horizontal="left" vertical="center"/>
      <protection locked="0"/>
    </xf>
    <xf numFmtId="0" fontId="2" fillId="9" borderId="67" xfId="1" applyFont="1" applyFill="1" applyBorder="1" applyAlignment="1" applyProtection="1">
      <alignment horizontal="left" vertical="center"/>
      <protection locked="0"/>
    </xf>
    <xf numFmtId="0" fontId="2" fillId="9" borderId="68" xfId="1" applyFont="1" applyFill="1" applyBorder="1" applyAlignment="1" applyProtection="1">
      <alignment horizontal="left" vertical="center"/>
      <protection locked="0"/>
    </xf>
    <xf numFmtId="0" fontId="2" fillId="9" borderId="55" xfId="1" applyFont="1" applyFill="1" applyBorder="1" applyAlignment="1" applyProtection="1">
      <alignment horizontal="left" vertical="center"/>
      <protection locked="0"/>
    </xf>
    <xf numFmtId="0" fontId="2" fillId="0" borderId="10" xfId="1" applyFont="1" applyBorder="1">
      <alignment vertical="center"/>
    </xf>
    <xf numFmtId="49" fontId="2" fillId="9" borderId="44" xfId="1" applyNumberFormat="1" applyFont="1" applyFill="1" applyBorder="1" applyProtection="1">
      <alignment vertical="center"/>
      <protection locked="0"/>
    </xf>
    <xf numFmtId="49" fontId="2" fillId="9" borderId="52" xfId="1" applyNumberFormat="1" applyFont="1" applyFill="1" applyBorder="1" applyProtection="1">
      <alignment vertical="center"/>
      <protection locked="0"/>
    </xf>
    <xf numFmtId="0" fontId="2" fillId="0" borderId="16" xfId="1" applyFont="1" applyBorder="1" applyAlignment="1">
      <alignment vertical="center" wrapText="1"/>
    </xf>
    <xf numFmtId="0" fontId="2" fillId="0" borderId="36" xfId="1" applyFont="1" applyBorder="1">
      <alignment vertical="center"/>
    </xf>
    <xf numFmtId="0" fontId="2" fillId="9" borderId="0" xfId="1" applyFont="1" applyFill="1" applyAlignment="1" applyProtection="1">
      <alignment horizontal="left" vertical="center"/>
      <protection locked="0"/>
    </xf>
    <xf numFmtId="0" fontId="2" fillId="0" borderId="43" xfId="1" applyFont="1" applyBorder="1" applyAlignment="1">
      <alignment horizontal="right" vertical="center"/>
    </xf>
    <xf numFmtId="0" fontId="2" fillId="0" borderId="60" xfId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49" fontId="2" fillId="9" borderId="50" xfId="1" applyNumberFormat="1" applyFont="1" applyFill="1" applyBorder="1" applyProtection="1">
      <alignment vertical="center"/>
      <protection locked="0"/>
    </xf>
    <xf numFmtId="49" fontId="2" fillId="9" borderId="51" xfId="1" applyNumberFormat="1" applyFont="1" applyFill="1" applyBorder="1" applyProtection="1">
      <alignment vertical="center"/>
      <protection locked="0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2" fillId="0" borderId="5" xfId="1" applyFont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6" xfId="1" applyFont="1" applyBorder="1" applyAlignment="1" applyProtection="1">
      <alignment vertical="center" wrapText="1"/>
      <protection locked="0"/>
    </xf>
    <xf numFmtId="0" fontId="2" fillId="6" borderId="0" xfId="1" applyFont="1" applyFill="1" applyAlignment="1">
      <alignment horizontal="right" vertical="center"/>
    </xf>
    <xf numFmtId="0" fontId="2" fillId="8" borderId="0" xfId="1" applyFont="1" applyFill="1" applyAlignment="1">
      <alignment horizontal="right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13" fillId="0" borderId="42" xfId="1" applyFont="1" applyBorder="1" applyProtection="1">
      <alignment vertical="center"/>
      <protection locked="0"/>
    </xf>
  </cellXfs>
  <cellStyles count="4">
    <cellStyle name="桁区切り" xfId="3" builtinId="6"/>
    <cellStyle name="桁区切り 2" xfId="2" xr:uid="{38E9BE50-48BC-4C2F-9BB0-FED0515D702B}"/>
    <cellStyle name="標準" xfId="0" builtinId="0"/>
    <cellStyle name="標準 2" xfId="1" xr:uid="{FD795E1D-6322-4AA1-9A06-0DA740BBF56D}"/>
  </cellStyles>
  <dxfs count="78">
    <dxf>
      <font>
        <color auto="1"/>
      </font>
      <fill>
        <patternFill>
          <bgColor rgb="FFFFFFCC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color auto="1"/>
      </font>
      <border>
        <left/>
        <right/>
        <top/>
        <bottom style="dotted">
          <color auto="1"/>
        </bottom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/>
        <top/>
        <bottom style="thin">
          <color auto="1"/>
        </bottom>
      </border>
    </dxf>
    <dxf>
      <font>
        <strike/>
        <color rgb="FFFFC000"/>
      </font>
      <numFmt numFmtId="19" formatCode="yyyy/m/d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trike val="0"/>
        <u val="none"/>
        <color auto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rgb="FFFF0000"/>
      </font>
    </dxf>
    <dxf>
      <font>
        <color auto="1"/>
      </font>
      <border>
        <bottom style="thin">
          <color auto="1"/>
        </bottom>
        <vertical/>
        <horizontal/>
      </border>
    </dxf>
    <dxf>
      <font>
        <color auto="1"/>
      </font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trike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rgb="FFCCFFFF"/>
      </font>
      <border>
        <left/>
        <right/>
        <top/>
        <bottom/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rgb="FFCCFFFF"/>
      </font>
      <border>
        <left/>
        <right/>
        <top/>
        <bottom/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66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/>
        <color rgb="FFFF0000"/>
      </font>
    </dxf>
    <dxf>
      <font>
        <u/>
        <color rgb="FFFF0000"/>
      </font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dotted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</border>
    </dxf>
    <dxf>
      <font>
        <color auto="1"/>
      </font>
    </dxf>
    <dxf>
      <font>
        <u/>
        <color rgb="FFFF0000"/>
      </font>
    </dxf>
    <dxf>
      <font>
        <b/>
        <i val="0"/>
      </font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u/>
        <color rgb="FFFF0000"/>
      </font>
    </dxf>
    <dxf>
      <font>
        <u/>
        <color rgb="FFFF0000"/>
      </font>
      <fill>
        <patternFill>
          <bgColor rgb="FFFFFF00"/>
        </patternFill>
      </fill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66FFFF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7_sympo@triz-jap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29D2-3023-4E71-BFB3-B139F1F4A625}">
  <sheetPr>
    <tabColor rgb="FF00FF00"/>
    <outlinePr summaryBelow="0"/>
    <pageSetUpPr fitToPage="1"/>
  </sheetPr>
  <dimension ref="A1:Z202"/>
  <sheetViews>
    <sheetView tabSelected="1" view="pageBreakPreview" topLeftCell="A165" zoomScaleNormal="85" zoomScaleSheetLayoutView="100" workbookViewId="0">
      <selection activeCell="D175" sqref="D175"/>
    </sheetView>
  </sheetViews>
  <sheetFormatPr defaultColWidth="8.09765625" defaultRowHeight="15" customHeight="1" outlineLevelRow="1"/>
  <cols>
    <col min="1" max="1" width="2.59765625" customWidth="1"/>
    <col min="2" max="2" width="20.59765625" customWidth="1"/>
    <col min="3" max="3" width="30.59765625" customWidth="1"/>
    <col min="4" max="4" width="40.59765625" customWidth="1"/>
    <col min="5" max="6" width="10.59765625" customWidth="1"/>
    <col min="7" max="7" width="2.5" bestFit="1" customWidth="1"/>
    <col min="8" max="8" width="18.796875" hidden="1" customWidth="1"/>
    <col min="9" max="9" width="15.796875" hidden="1" customWidth="1"/>
    <col min="10" max="10" width="11.19921875" hidden="1" customWidth="1"/>
    <col min="11" max="11" width="7.796875" hidden="1" customWidth="1"/>
    <col min="12" max="12" width="6.796875" hidden="1" customWidth="1"/>
    <col min="13" max="13" width="2" hidden="1" customWidth="1"/>
    <col min="14" max="14" width="21.5" hidden="1" customWidth="1"/>
    <col min="15" max="15" width="1.796875" hidden="1" customWidth="1"/>
    <col min="16" max="16" width="8.69921875" hidden="1" customWidth="1"/>
    <col min="17" max="17" width="5.8984375" hidden="1" customWidth="1"/>
    <col min="18" max="25" width="0" hidden="1" customWidth="1"/>
    <col min="26" max="26" width="4.296875" hidden="1" customWidth="1"/>
  </cols>
  <sheetData>
    <row r="1" spans="1:11" ht="15" hidden="1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15" hidden="1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hidden="1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37.950000000000003" hidden="1" customHeight="1">
      <c r="A4" s="9">
        <v>2</v>
      </c>
      <c r="B4" s="9">
        <v>20</v>
      </c>
      <c r="C4" s="9">
        <v>30</v>
      </c>
      <c r="D4" s="9">
        <v>40</v>
      </c>
      <c r="E4" s="9">
        <v>10</v>
      </c>
      <c r="F4" s="9">
        <v>10</v>
      </c>
      <c r="G4" s="9">
        <v>2</v>
      </c>
      <c r="H4" s="4"/>
      <c r="I4" s="4"/>
      <c r="J4" s="4"/>
      <c r="K4" s="4"/>
    </row>
    <row r="5" spans="1:11" s="10" customFormat="1" ht="15" customHeight="1">
      <c r="C5" s="11"/>
      <c r="D5" s="11"/>
      <c r="E5" s="11"/>
      <c r="F5" s="11"/>
      <c r="H5" s="10">
        <v>15</v>
      </c>
    </row>
    <row r="6" spans="1:11" ht="15" customHeight="1">
      <c r="A6" s="1"/>
      <c r="B6" s="12" t="s">
        <v>0</v>
      </c>
      <c r="C6" s="1"/>
      <c r="D6" s="1"/>
      <c r="E6" s="1"/>
      <c r="F6" s="1"/>
      <c r="G6" s="1"/>
      <c r="H6" s="1"/>
      <c r="I6" s="1"/>
      <c r="J6" s="4"/>
      <c r="K6" s="4"/>
    </row>
    <row r="7" spans="1:11" ht="15" customHeight="1">
      <c r="A7" s="1"/>
      <c r="B7" s="4"/>
      <c r="C7" s="4"/>
      <c r="D7" s="4"/>
      <c r="E7" s="4"/>
      <c r="F7" s="4"/>
      <c r="G7" s="1"/>
      <c r="H7" s="4"/>
      <c r="I7" s="4"/>
      <c r="J7" s="4"/>
      <c r="K7" s="4"/>
    </row>
    <row r="8" spans="1:11" ht="15" customHeight="1">
      <c r="A8" s="1"/>
      <c r="B8" s="4" t="s">
        <v>1</v>
      </c>
      <c r="C8" s="4"/>
      <c r="D8" s="4"/>
      <c r="E8" s="4"/>
      <c r="F8" s="4"/>
      <c r="G8" s="1"/>
      <c r="H8" s="4"/>
      <c r="I8" s="4"/>
      <c r="J8" s="4"/>
      <c r="K8" s="4"/>
    </row>
    <row r="9" spans="1:11" ht="15" customHeight="1">
      <c r="A9" s="1"/>
      <c r="B9" s="4" t="s">
        <v>2</v>
      </c>
      <c r="C9" s="4"/>
      <c r="D9" s="4"/>
      <c r="E9" s="4"/>
      <c r="F9" s="4"/>
      <c r="G9" s="1"/>
      <c r="H9" s="4"/>
      <c r="I9" s="4"/>
      <c r="J9" s="4"/>
      <c r="K9" s="4"/>
    </row>
    <row r="10" spans="1:11" ht="15" customHeight="1">
      <c r="A10" s="1"/>
      <c r="B10" s="4"/>
      <c r="C10" s="4"/>
      <c r="D10" s="4"/>
      <c r="E10" s="4"/>
      <c r="F10" s="4"/>
      <c r="G10" s="1"/>
      <c r="H10" s="4"/>
      <c r="I10" s="4"/>
      <c r="J10" s="4"/>
      <c r="K10" s="4"/>
    </row>
    <row r="11" spans="1:11" ht="15" customHeight="1">
      <c r="A11" s="1"/>
      <c r="B11" s="230" t="s">
        <v>3</v>
      </c>
      <c r="C11" s="231"/>
      <c r="D11" s="231"/>
      <c r="E11" s="231"/>
      <c r="F11" s="232"/>
      <c r="G11" s="1"/>
      <c r="H11" s="4"/>
      <c r="I11" s="4"/>
      <c r="J11" s="4"/>
      <c r="K11" s="4"/>
    </row>
    <row r="12" spans="1:11" ht="15" customHeight="1">
      <c r="A12" s="1"/>
      <c r="B12" s="233"/>
      <c r="C12" s="234"/>
      <c r="D12" s="234"/>
      <c r="E12" s="234"/>
      <c r="F12" s="235"/>
      <c r="G12" s="1"/>
      <c r="H12" s="4"/>
      <c r="I12" s="4"/>
      <c r="J12" s="4"/>
      <c r="K12" s="4"/>
    </row>
    <row r="13" spans="1:11" ht="15" customHeight="1">
      <c r="A13" s="1"/>
      <c r="B13" s="13" t="s">
        <v>4</v>
      </c>
      <c r="C13" s="14"/>
      <c r="D13" s="14"/>
      <c r="E13" s="14"/>
      <c r="F13" s="15"/>
      <c r="G13" s="1"/>
      <c r="H13" s="4"/>
      <c r="I13" s="4"/>
      <c r="J13" s="4"/>
      <c r="K13" s="4"/>
    </row>
    <row r="14" spans="1:11" ht="15" customHeight="1">
      <c r="A14" s="1"/>
      <c r="B14" s="16"/>
      <c r="C14" s="16"/>
      <c r="D14" s="16"/>
      <c r="E14" s="16"/>
      <c r="F14" s="16"/>
      <c r="G14" s="1"/>
      <c r="H14" s="4"/>
      <c r="I14" s="4"/>
      <c r="J14" s="4"/>
      <c r="K14" s="4"/>
    </row>
    <row r="15" spans="1:11" ht="15" customHeight="1">
      <c r="A15" s="1"/>
      <c r="B15" s="4" t="s">
        <v>5</v>
      </c>
      <c r="C15" s="4"/>
      <c r="D15" s="4"/>
      <c r="E15" s="4"/>
      <c r="F15" s="4"/>
      <c r="G15" s="1"/>
      <c r="H15" s="4"/>
      <c r="I15" s="4"/>
      <c r="J15" s="4"/>
      <c r="K15" s="4"/>
    </row>
    <row r="16" spans="1:11" ht="15" customHeight="1">
      <c r="A16" s="1"/>
      <c r="B16" s="17" t="s">
        <v>6</v>
      </c>
      <c r="C16" s="4"/>
      <c r="D16" s="4"/>
      <c r="E16" s="4"/>
      <c r="F16" s="4"/>
      <c r="G16" s="1"/>
      <c r="H16" s="4"/>
      <c r="I16" s="1"/>
      <c r="J16" s="4"/>
      <c r="K16" s="4"/>
    </row>
    <row r="17" spans="1:9" ht="15" customHeight="1">
      <c r="A17" s="1"/>
      <c r="B17" s="18" t="s">
        <v>7</v>
      </c>
      <c r="C17" s="4"/>
      <c r="D17" s="4"/>
      <c r="E17" s="4"/>
      <c r="F17" s="16"/>
      <c r="G17" s="1"/>
      <c r="H17" s="4"/>
      <c r="I17" s="19"/>
    </row>
    <row r="18" spans="1:9" ht="15" customHeight="1">
      <c r="A18" s="1"/>
      <c r="B18" s="20" t="s">
        <v>8</v>
      </c>
      <c r="C18" s="4"/>
      <c r="D18" s="4"/>
      <c r="E18" s="4"/>
      <c r="F18" s="16"/>
      <c r="G18" s="1"/>
      <c r="H18" s="4"/>
      <c r="I18" s="139"/>
    </row>
    <row r="19" spans="1:9" ht="15" customHeight="1">
      <c r="A19" s="1"/>
      <c r="B19" s="4"/>
      <c r="C19" s="4"/>
      <c r="D19" s="4"/>
      <c r="E19" s="4"/>
      <c r="F19" s="16"/>
      <c r="G19" s="1"/>
      <c r="H19" s="4"/>
      <c r="I19" s="4"/>
    </row>
    <row r="20" spans="1:9" ht="15" customHeight="1">
      <c r="A20" s="1"/>
      <c r="B20" s="4" t="s">
        <v>9</v>
      </c>
      <c r="C20" s="4"/>
      <c r="D20" s="4"/>
      <c r="E20" s="4"/>
      <c r="F20" s="16"/>
      <c r="G20" s="1"/>
      <c r="H20" s="4"/>
      <c r="I20" s="4"/>
    </row>
    <row r="21" spans="1:9" ht="15" customHeight="1">
      <c r="A21" s="1"/>
      <c r="B21" s="21" t="s">
        <v>10</v>
      </c>
      <c r="C21" s="4"/>
      <c r="D21" s="4"/>
      <c r="E21" s="4"/>
      <c r="F21" s="16"/>
      <c r="G21" s="1"/>
      <c r="H21" s="4"/>
      <c r="I21" s="4"/>
    </row>
    <row r="22" spans="1:9" ht="15" customHeight="1">
      <c r="A22" s="1"/>
      <c r="B22" s="22" t="s">
        <v>11</v>
      </c>
      <c r="C22" s="4"/>
      <c r="D22" s="4"/>
      <c r="E22" s="4"/>
      <c r="F22" s="16"/>
      <c r="G22" s="1"/>
      <c r="H22" s="4"/>
      <c r="I22" s="4"/>
    </row>
    <row r="23" spans="1:9" ht="15" customHeight="1">
      <c r="A23" s="1"/>
      <c r="B23" s="23" t="s">
        <v>12</v>
      </c>
      <c r="C23" s="4"/>
      <c r="D23" s="4"/>
      <c r="E23" s="4"/>
      <c r="F23" s="16"/>
      <c r="G23" s="1"/>
      <c r="H23" s="4"/>
      <c r="I23" s="4"/>
    </row>
    <row r="24" spans="1:9" ht="15" customHeight="1">
      <c r="A24" s="1"/>
      <c r="B24" s="24" t="s">
        <v>225</v>
      </c>
      <c r="C24" s="4"/>
      <c r="D24" s="4"/>
      <c r="E24" s="4"/>
      <c r="F24" s="16"/>
      <c r="G24" s="1"/>
      <c r="H24" s="4"/>
      <c r="I24" s="4"/>
    </row>
    <row r="25" spans="1:9" ht="15" customHeight="1">
      <c r="A25" s="1"/>
      <c r="B25" s="4"/>
      <c r="C25" s="4"/>
      <c r="D25" s="4"/>
      <c r="E25" s="4"/>
      <c r="F25" s="16"/>
      <c r="G25" s="1"/>
      <c r="H25" s="4"/>
      <c r="I25" s="4"/>
    </row>
    <row r="26" spans="1:9" ht="15" customHeight="1">
      <c r="A26" s="1"/>
      <c r="B26" s="25" t="s">
        <v>13</v>
      </c>
      <c r="C26" s="4" t="s">
        <v>14</v>
      </c>
      <c r="D26" s="4"/>
      <c r="E26" s="4"/>
      <c r="F26" s="16"/>
      <c r="G26" s="1"/>
      <c r="H26" s="4"/>
      <c r="I26" s="4"/>
    </row>
    <row r="27" spans="1:9" ht="15" customHeight="1">
      <c r="A27" s="1"/>
      <c r="B27" s="4"/>
      <c r="C27" s="236" t="s">
        <v>15</v>
      </c>
      <c r="D27" s="4" t="s">
        <v>16</v>
      </c>
      <c r="E27" s="4"/>
      <c r="F27" s="16"/>
      <c r="G27" s="1"/>
      <c r="H27" s="4"/>
      <c r="I27" s="4"/>
    </row>
    <row r="28" spans="1:9" ht="15" customHeight="1">
      <c r="A28" s="1"/>
      <c r="B28" s="4"/>
      <c r="C28" s="236"/>
      <c r="D28" s="26" t="s">
        <v>17</v>
      </c>
      <c r="E28" s="4"/>
      <c r="F28" s="16"/>
      <c r="G28" s="1"/>
      <c r="H28" s="4"/>
      <c r="I28" s="4"/>
    </row>
    <row r="29" spans="1:9" ht="15" customHeight="1">
      <c r="A29" s="1"/>
      <c r="B29" s="4"/>
      <c r="C29" s="237" t="s">
        <v>18</v>
      </c>
      <c r="D29" s="4" t="s">
        <v>19</v>
      </c>
      <c r="E29" s="4"/>
      <c r="F29" s="16"/>
      <c r="G29" s="1"/>
      <c r="H29" s="4"/>
      <c r="I29" s="4"/>
    </row>
    <row r="30" spans="1:9" ht="15" customHeight="1">
      <c r="A30" s="1"/>
      <c r="B30" s="4"/>
      <c r="C30" s="237"/>
      <c r="D30" s="27" t="s">
        <v>20</v>
      </c>
      <c r="E30" s="4"/>
      <c r="F30" s="16"/>
      <c r="G30" s="1"/>
      <c r="H30" s="4"/>
      <c r="I30" s="4"/>
    </row>
    <row r="31" spans="1:9" ht="15" customHeight="1">
      <c r="A31" s="1"/>
      <c r="B31" s="4"/>
      <c r="C31" s="28"/>
      <c r="D31" s="4"/>
      <c r="E31" s="4"/>
      <c r="F31" s="16"/>
      <c r="G31" s="1"/>
      <c r="H31" s="4"/>
      <c r="I31" s="4"/>
    </row>
    <row r="32" spans="1:9" ht="15" customHeight="1">
      <c r="A32" s="1"/>
      <c r="B32" s="4" t="s">
        <v>234</v>
      </c>
      <c r="C32" s="28"/>
      <c r="D32" s="4"/>
      <c r="E32" s="4"/>
      <c r="F32" s="16"/>
      <c r="G32" s="1"/>
      <c r="H32" s="4"/>
      <c r="I32" s="4"/>
    </row>
    <row r="33" spans="1:10" ht="15" customHeight="1">
      <c r="A33" s="1"/>
      <c r="B33" s="4" t="s">
        <v>227</v>
      </c>
      <c r="C33" s="28"/>
      <c r="D33" s="4"/>
      <c r="E33" s="4"/>
      <c r="F33" s="16"/>
      <c r="G33" s="1"/>
      <c r="H33" s="4"/>
      <c r="I33" s="4"/>
    </row>
    <row r="34" spans="1:10" ht="15" customHeight="1">
      <c r="A34" s="1"/>
      <c r="B34" s="4" t="s">
        <v>228</v>
      </c>
      <c r="C34" s="4"/>
      <c r="D34" s="4"/>
      <c r="E34" s="4"/>
      <c r="F34" s="4"/>
      <c r="G34" s="1"/>
      <c r="H34" s="4"/>
      <c r="I34" s="4"/>
      <c r="J34" s="4"/>
    </row>
    <row r="35" spans="1:10" ht="15" customHeight="1">
      <c r="A35" s="1"/>
      <c r="B35" s="4" t="s">
        <v>229</v>
      </c>
      <c r="C35" s="4"/>
      <c r="D35" s="4"/>
      <c r="E35" s="4"/>
      <c r="F35" s="4"/>
      <c r="G35" s="1"/>
      <c r="H35" s="4"/>
      <c r="I35" s="4"/>
      <c r="J35" s="4"/>
    </row>
    <row r="36" spans="1:10" ht="15" customHeight="1">
      <c r="A36" s="1"/>
      <c r="B36" s="4"/>
      <c r="C36" s="4"/>
      <c r="D36" s="4"/>
      <c r="E36" s="4"/>
      <c r="F36" s="4"/>
      <c r="G36" s="1"/>
      <c r="H36" s="4"/>
      <c r="I36" s="4"/>
      <c r="J36" s="4"/>
    </row>
    <row r="37" spans="1:10" ht="15" customHeight="1">
      <c r="A37" s="1"/>
      <c r="B37" s="12" t="s">
        <v>21</v>
      </c>
      <c r="C37" s="1"/>
      <c r="D37" s="1"/>
      <c r="E37" s="1"/>
      <c r="F37" s="1"/>
      <c r="G37" s="1"/>
      <c r="H37" s="1"/>
      <c r="I37" s="1"/>
      <c r="J37" s="4"/>
    </row>
    <row r="38" spans="1:10" ht="15" customHeight="1">
      <c r="A38" s="1"/>
      <c r="B38" s="4"/>
      <c r="C38" s="4"/>
      <c r="D38" s="4"/>
      <c r="E38" s="4"/>
      <c r="F38" s="4"/>
      <c r="G38" s="1"/>
      <c r="H38" s="4"/>
      <c r="I38" s="4"/>
      <c r="J38" s="4"/>
    </row>
    <row r="39" spans="1:10" ht="15" customHeight="1">
      <c r="A39" s="1"/>
      <c r="B39" s="29" t="s">
        <v>22</v>
      </c>
      <c r="C39" s="30"/>
      <c r="D39" s="4" t="s">
        <v>23</v>
      </c>
      <c r="E39" s="4"/>
      <c r="F39" s="31">
        <f>I39</f>
        <v>0</v>
      </c>
      <c r="G39" s="32"/>
      <c r="H39" s="9"/>
      <c r="I39" s="33"/>
      <c r="J39" s="29" t="s">
        <v>24</v>
      </c>
    </row>
    <row r="40" spans="1:10" ht="15" customHeight="1">
      <c r="A40" s="1"/>
      <c r="B40" s="34" t="s">
        <v>25</v>
      </c>
      <c r="C40" s="35"/>
      <c r="D40" s="4"/>
      <c r="E40" s="4"/>
      <c r="F40" s="31">
        <f>I40</f>
        <v>0</v>
      </c>
      <c r="G40" s="1"/>
      <c r="H40" s="4"/>
      <c r="I40" s="36"/>
      <c r="J40" s="29" t="s">
        <v>26</v>
      </c>
    </row>
    <row r="41" spans="1:10" ht="15" customHeight="1">
      <c r="A41" s="1"/>
      <c r="B41" s="37" t="s">
        <v>27</v>
      </c>
      <c r="C41" s="38"/>
      <c r="D41" s="4"/>
      <c r="E41" s="4"/>
      <c r="F41" s="31"/>
      <c r="G41" s="1"/>
      <c r="H41" s="4"/>
      <c r="I41" s="39" t="str">
        <f>E166</f>
        <v>申し込む</v>
      </c>
      <c r="J41" s="29" t="s">
        <v>28</v>
      </c>
    </row>
    <row r="42" spans="1:10" ht="15" customHeight="1">
      <c r="A42" s="1"/>
      <c r="B42" s="4"/>
      <c r="C42" s="9"/>
      <c r="D42" s="4"/>
      <c r="E42" s="4"/>
      <c r="F42" s="4"/>
      <c r="G42" s="1"/>
      <c r="H42" s="4"/>
      <c r="I42" s="4"/>
      <c r="J42" s="4"/>
    </row>
    <row r="43" spans="1:10" ht="15" customHeight="1">
      <c r="A43" s="1"/>
      <c r="B43" s="40" t="s">
        <v>29</v>
      </c>
      <c r="C43" s="41" t="s">
        <v>30</v>
      </c>
      <c r="D43" s="9" t="str">
        <f>IF(C43="申告あり","緑色の枠内に記入してください","")</f>
        <v/>
      </c>
      <c r="E43" s="4"/>
      <c r="F43" s="4"/>
      <c r="G43" s="1"/>
      <c r="H43" s="4"/>
      <c r="I43" s="4"/>
      <c r="J43" s="4"/>
    </row>
    <row r="44" spans="1:10" ht="15" customHeight="1">
      <c r="A44" s="1"/>
      <c r="B44" s="40" t="s">
        <v>31</v>
      </c>
      <c r="C44" s="41" t="s">
        <v>30</v>
      </c>
      <c r="D44" s="9" t="str">
        <f>IF(C44="申し込む","水色の枠内に記入してください","")</f>
        <v/>
      </c>
      <c r="E44" s="4"/>
      <c r="F44" s="4"/>
      <c r="G44" s="1"/>
      <c r="H44" s="4"/>
      <c r="I44" s="4"/>
      <c r="J44" s="4"/>
    </row>
    <row r="45" spans="1:10" ht="15" customHeight="1">
      <c r="A45" s="1"/>
      <c r="B45" s="9"/>
      <c r="C45" s="4"/>
      <c r="D45" s="24" t="str">
        <f>IF(C44="申し込む","連絡先： 17_sympo@triz-japan.org","連絡先： info@triz-japan.org")</f>
        <v>連絡先： info@triz-japan.org</v>
      </c>
      <c r="E45" s="4"/>
      <c r="F45" s="4"/>
      <c r="G45" s="1"/>
      <c r="H45" s="4"/>
      <c r="I45" s="4"/>
      <c r="J45" s="4"/>
    </row>
    <row r="46" spans="1:10" ht="15" customHeight="1">
      <c r="A46" s="1"/>
      <c r="B46" s="4"/>
      <c r="C46" s="9"/>
      <c r="D46" s="4"/>
      <c r="E46" s="4"/>
      <c r="F46" s="4"/>
      <c r="G46" s="1"/>
      <c r="H46" s="4"/>
      <c r="I46" s="4"/>
      <c r="J46" s="4"/>
    </row>
    <row r="47" spans="1:10" s="44" customFormat="1" ht="9">
      <c r="A47" s="42"/>
      <c r="B47" s="42"/>
      <c r="C47" s="43"/>
      <c r="D47" s="42"/>
      <c r="E47" s="42"/>
      <c r="F47" s="42"/>
      <c r="G47" s="42"/>
    </row>
    <row r="48" spans="1:10" ht="15" customHeight="1">
      <c r="A48" s="1"/>
      <c r="B48" s="4"/>
      <c r="C48" s="9"/>
      <c r="D48" s="4"/>
      <c r="E48" s="4"/>
      <c r="F48" s="4"/>
      <c r="G48" s="1"/>
      <c r="H48" s="4"/>
      <c r="I48" s="4"/>
      <c r="J48" s="4"/>
    </row>
    <row r="49" spans="1:10" ht="15" customHeight="1">
      <c r="A49" s="1"/>
      <c r="B49" s="4"/>
      <c r="C49" s="4"/>
      <c r="D49" s="45" t="str">
        <f>D84</f>
        <v/>
      </c>
      <c r="E49" s="46">
        <f>E84</f>
        <v>0</v>
      </c>
      <c r="F49" s="4"/>
      <c r="G49" s="1"/>
      <c r="H49" s="4"/>
      <c r="I49" s="4"/>
      <c r="J49" s="47" t="s">
        <v>32</v>
      </c>
    </row>
    <row r="50" spans="1:10" ht="15" customHeight="1">
      <c r="A50" s="1"/>
      <c r="B50" s="4"/>
      <c r="C50" s="4"/>
      <c r="D50" s="45" t="str">
        <f>D182</f>
        <v>シンポジウム参加費等（見積）</v>
      </c>
      <c r="E50" s="46">
        <f>E182</f>
        <v>7000</v>
      </c>
      <c r="F50" s="4"/>
      <c r="G50" s="1"/>
      <c r="H50" s="4"/>
      <c r="I50" s="4"/>
      <c r="J50" s="48">
        <v>44359</v>
      </c>
    </row>
    <row r="51" spans="1:10" ht="15" customHeight="1">
      <c r="A51" s="1"/>
      <c r="B51" s="4"/>
      <c r="C51" s="4"/>
      <c r="D51" s="49" t="s">
        <v>33</v>
      </c>
      <c r="E51" s="46">
        <f>SUM(E49:E50)</f>
        <v>7000</v>
      </c>
      <c r="F51" s="4"/>
      <c r="G51" s="1"/>
      <c r="H51" s="4"/>
      <c r="I51" s="4"/>
    </row>
    <row r="52" spans="1:10" ht="15" customHeight="1">
      <c r="A52" s="1"/>
      <c r="B52" s="16"/>
      <c r="C52" s="4"/>
      <c r="D52" s="16"/>
      <c r="E52" s="16"/>
      <c r="F52" s="16"/>
      <c r="G52" s="1"/>
      <c r="H52" s="4"/>
      <c r="I52" s="4"/>
    </row>
    <row r="53" spans="1:10" ht="1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10" s="44" customFormat="1" ht="7.95" customHeight="1" collapsed="1">
      <c r="C54" s="178"/>
      <c r="D54" s="178"/>
      <c r="E54" s="178"/>
      <c r="F54" s="178"/>
    </row>
    <row r="55" spans="1:10" ht="15" hidden="1" customHeight="1" outlineLevel="1">
      <c r="A55" s="50"/>
      <c r="B55" s="50"/>
      <c r="C55" s="50"/>
      <c r="D55" s="50"/>
      <c r="E55" s="50"/>
      <c r="F55" s="50"/>
      <c r="G55" s="50"/>
      <c r="H55" s="4"/>
      <c r="I55" s="4"/>
    </row>
    <row r="56" spans="1:10" ht="15" hidden="1" customHeight="1" outlineLevel="1">
      <c r="A56" s="50"/>
      <c r="B56" s="4"/>
      <c r="C56" s="4"/>
      <c r="D56" s="4"/>
      <c r="E56" s="4"/>
      <c r="F56" s="4"/>
      <c r="G56" s="50"/>
      <c r="H56" s="4"/>
      <c r="I56" s="4"/>
    </row>
    <row r="57" spans="1:10" ht="15" hidden="1" customHeight="1" outlineLevel="1">
      <c r="A57" s="50"/>
      <c r="B57" s="4" t="s">
        <v>34</v>
      </c>
      <c r="C57" s="4"/>
      <c r="D57" s="4"/>
      <c r="E57" s="4"/>
      <c r="F57" s="4"/>
      <c r="G57" s="50"/>
      <c r="H57" s="4"/>
      <c r="I57" s="4"/>
    </row>
    <row r="58" spans="1:10" ht="15" hidden="1" customHeight="1" outlineLevel="1">
      <c r="A58" s="50"/>
      <c r="B58" s="4"/>
      <c r="C58" s="51">
        <f>C40</f>
        <v>0</v>
      </c>
      <c r="D58" s="4"/>
      <c r="E58" s="4" t="s">
        <v>35</v>
      </c>
      <c r="F58" s="4"/>
      <c r="G58" s="50"/>
      <c r="H58" s="4"/>
      <c r="I58" s="4"/>
    </row>
    <row r="59" spans="1:10" ht="15" hidden="1" customHeight="1" outlineLevel="1">
      <c r="A59" s="50"/>
      <c r="B59" s="4" t="s">
        <v>36</v>
      </c>
      <c r="C59" s="52" t="s">
        <v>37</v>
      </c>
      <c r="D59" s="4"/>
      <c r="E59" s="4" t="s">
        <v>38</v>
      </c>
      <c r="F59" s="4"/>
      <c r="G59" s="50"/>
      <c r="H59" s="4"/>
      <c r="I59" s="4"/>
    </row>
    <row r="60" spans="1:10" ht="15" hidden="1" customHeight="1" outlineLevel="1">
      <c r="A60" s="50"/>
      <c r="B60" s="4" t="s">
        <v>39</v>
      </c>
      <c r="C60" s="52" t="s">
        <v>37</v>
      </c>
      <c r="D60" s="4"/>
      <c r="E60" s="4" t="s">
        <v>40</v>
      </c>
      <c r="F60" s="4"/>
      <c r="G60" s="50"/>
      <c r="H60" s="4"/>
      <c r="I60" s="4"/>
    </row>
    <row r="61" spans="1:10" ht="15" hidden="1" customHeight="1" outlineLevel="1">
      <c r="A61" s="50"/>
      <c r="B61" s="4" t="s">
        <v>41</v>
      </c>
      <c r="C61" s="52" t="s">
        <v>37</v>
      </c>
      <c r="D61" s="4"/>
      <c r="E61" s="4" t="s">
        <v>42</v>
      </c>
      <c r="F61" s="4"/>
      <c r="G61" s="50"/>
      <c r="H61" s="4"/>
      <c r="I61" s="4"/>
    </row>
    <row r="62" spans="1:10" ht="15" hidden="1" customHeight="1" outlineLevel="1">
      <c r="A62" s="50"/>
      <c r="B62" s="4"/>
      <c r="C62" s="4"/>
      <c r="D62" s="52"/>
      <c r="E62" s="4"/>
      <c r="F62" s="4"/>
      <c r="G62" s="50"/>
      <c r="H62" s="4"/>
      <c r="I62" s="4"/>
    </row>
    <row r="63" spans="1:10" ht="15" hidden="1" customHeight="1" outlineLevel="1">
      <c r="A63" s="50"/>
      <c r="B63" s="4" t="s">
        <v>43</v>
      </c>
      <c r="C63" s="52" t="s">
        <v>37</v>
      </c>
      <c r="D63" s="4"/>
      <c r="E63" s="4"/>
      <c r="F63" s="4"/>
      <c r="G63" s="50"/>
      <c r="H63" s="4"/>
      <c r="I63" s="4"/>
    </row>
    <row r="64" spans="1:10" ht="15" hidden="1" customHeight="1" outlineLevel="1">
      <c r="A64" s="50"/>
      <c r="B64" s="4"/>
      <c r="C64" s="4"/>
      <c r="D64" s="4"/>
      <c r="E64" s="4"/>
      <c r="F64" s="4"/>
      <c r="G64" s="50"/>
      <c r="H64" s="4"/>
      <c r="I64" s="4"/>
    </row>
    <row r="65" spans="1:16" ht="15" hidden="1" customHeight="1" outlineLevel="1">
      <c r="A65" s="50"/>
      <c r="B65" s="50"/>
      <c r="C65" s="50"/>
      <c r="D65" s="50"/>
      <c r="E65" s="50"/>
      <c r="F65" s="50"/>
      <c r="G65" s="50"/>
      <c r="H65" s="1"/>
      <c r="I65" s="1"/>
    </row>
    <row r="66" spans="1:16" s="10" customFormat="1" ht="15" customHeight="1">
      <c r="C66" s="11"/>
      <c r="D66" s="11"/>
      <c r="E66" s="11"/>
      <c r="F66" s="11"/>
    </row>
    <row r="67" spans="1:16" ht="15" customHeight="1">
      <c r="A67" s="19"/>
      <c r="B67" s="53" t="s">
        <v>44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" customHeight="1">
      <c r="A68" s="19"/>
      <c r="B68" s="4"/>
      <c r="C68" s="4"/>
      <c r="D68" s="4"/>
      <c r="E68" s="4"/>
      <c r="F68" s="4"/>
      <c r="G68" s="19"/>
      <c r="H68" s="4"/>
      <c r="I68" s="4"/>
      <c r="J68" s="4"/>
      <c r="K68" s="4"/>
      <c r="L68" s="4"/>
      <c r="M68" s="4"/>
      <c r="N68" s="4"/>
      <c r="O68" s="4"/>
      <c r="P68" s="4"/>
    </row>
    <row r="69" spans="1:16" ht="15" customHeight="1">
      <c r="A69" s="19"/>
      <c r="B69" s="29" t="s">
        <v>45</v>
      </c>
      <c r="C69" s="179">
        <v>2021</v>
      </c>
      <c r="D69" s="4" t="s">
        <v>46</v>
      </c>
      <c r="E69" s="4"/>
      <c r="F69" s="4"/>
      <c r="G69" s="19"/>
      <c r="H69" s="4"/>
      <c r="I69" s="4"/>
      <c r="J69" s="4"/>
      <c r="K69" s="4"/>
      <c r="L69" s="4"/>
      <c r="M69" s="4"/>
      <c r="N69" s="4" t="s">
        <v>47</v>
      </c>
      <c r="O69" s="4"/>
      <c r="P69" s="47" t="s">
        <v>48</v>
      </c>
    </row>
    <row r="70" spans="1:16" ht="15" customHeight="1" thickBot="1">
      <c r="A70" s="19"/>
      <c r="B70" s="4"/>
      <c r="C70" s="4"/>
      <c r="D70" s="4"/>
      <c r="E70" s="4"/>
      <c r="F70" s="4"/>
      <c r="G70" s="19"/>
      <c r="H70" s="4"/>
      <c r="I70" s="4"/>
      <c r="J70" s="4"/>
      <c r="K70" s="4"/>
      <c r="L70" s="4"/>
      <c r="M70" s="4"/>
      <c r="N70" s="54" t="s">
        <v>49</v>
      </c>
      <c r="O70" s="4"/>
      <c r="P70" s="6" t="s">
        <v>50</v>
      </c>
    </row>
    <row r="71" spans="1:16" ht="15" customHeight="1">
      <c r="A71" s="19"/>
      <c r="B71" s="55" t="s">
        <v>49</v>
      </c>
      <c r="C71" s="238" t="s">
        <v>51</v>
      </c>
      <c r="D71" s="239"/>
      <c r="E71" s="56" t="str">
        <f>IF(COUNTA(E72:E75)=1,"OK","↓1つ選択")</f>
        <v>↓1つ選択</v>
      </c>
      <c r="F71" s="4"/>
      <c r="G71" s="19"/>
      <c r="H71" s="57" t="s">
        <v>24</v>
      </c>
      <c r="I71" s="4"/>
      <c r="J71" s="4"/>
      <c r="K71" s="4"/>
      <c r="L71" s="4"/>
      <c r="M71" s="4"/>
      <c r="N71" s="58"/>
      <c r="O71" s="4"/>
      <c r="P71" s="59" t="s">
        <v>52</v>
      </c>
    </row>
    <row r="72" spans="1:16" ht="15" customHeight="1">
      <c r="A72" s="19"/>
      <c r="B72" s="3"/>
      <c r="C72" s="60" t="s">
        <v>53</v>
      </c>
      <c r="D72" s="61"/>
      <c r="E72" s="62"/>
      <c r="F72" s="4"/>
      <c r="G72" s="19"/>
      <c r="H72" s="63">
        <f>IF(E72="○",1,0)</f>
        <v>0</v>
      </c>
      <c r="I72" s="4"/>
      <c r="J72" s="33">
        <v>1</v>
      </c>
      <c r="K72" s="33">
        <v>1</v>
      </c>
      <c r="L72" s="33"/>
      <c r="M72" s="4"/>
      <c r="N72" s="3" t="s">
        <v>54</v>
      </c>
      <c r="O72" s="4"/>
      <c r="P72" s="59" t="s">
        <v>55</v>
      </c>
    </row>
    <row r="73" spans="1:16" ht="15" customHeight="1">
      <c r="A73" s="19"/>
      <c r="B73" s="3"/>
      <c r="C73" s="64" t="s">
        <v>56</v>
      </c>
      <c r="D73" s="65"/>
      <c r="E73" s="66"/>
      <c r="F73" s="4"/>
      <c r="G73" s="19"/>
      <c r="H73" s="67">
        <f>IF(E73="○",1,0)</f>
        <v>0</v>
      </c>
      <c r="I73" s="4"/>
      <c r="J73" s="33"/>
      <c r="K73" s="33">
        <v>1</v>
      </c>
      <c r="L73" s="33"/>
      <c r="M73" s="4"/>
      <c r="N73" s="3" t="s">
        <v>57</v>
      </c>
      <c r="O73" s="4"/>
      <c r="P73" s="59" t="s">
        <v>58</v>
      </c>
    </row>
    <row r="74" spans="1:16" ht="15" customHeight="1">
      <c r="A74" s="19"/>
      <c r="B74" s="3"/>
      <c r="C74" s="64" t="s">
        <v>218</v>
      </c>
      <c r="D74" s="65"/>
      <c r="E74" s="66"/>
      <c r="F74" s="4"/>
      <c r="G74" s="19"/>
      <c r="H74" s="67">
        <f>IF(E74="○",1,0)</f>
        <v>0</v>
      </c>
      <c r="I74" s="4"/>
      <c r="J74" s="33"/>
      <c r="K74" s="33"/>
      <c r="L74" s="33">
        <v>1</v>
      </c>
      <c r="M74" s="4"/>
      <c r="N74" s="3" t="s">
        <v>59</v>
      </c>
      <c r="O74" s="4"/>
      <c r="P74" s="59" t="s">
        <v>60</v>
      </c>
    </row>
    <row r="75" spans="1:16" ht="15" customHeight="1" thickBot="1">
      <c r="A75" s="19"/>
      <c r="B75" s="3"/>
      <c r="C75" s="68" t="s">
        <v>219</v>
      </c>
      <c r="D75" s="69"/>
      <c r="E75" s="70"/>
      <c r="F75" s="4"/>
      <c r="G75" s="19"/>
      <c r="H75" s="71">
        <f>IF(E75="○",1,0)</f>
        <v>0</v>
      </c>
      <c r="I75" s="4"/>
      <c r="J75" s="33">
        <v>0</v>
      </c>
      <c r="K75" s="33">
        <v>0</v>
      </c>
      <c r="L75" s="33">
        <v>0</v>
      </c>
      <c r="M75" s="4"/>
      <c r="N75" s="3" t="s">
        <v>61</v>
      </c>
      <c r="O75" s="4"/>
      <c r="P75" s="59" t="s">
        <v>62</v>
      </c>
    </row>
    <row r="76" spans="1:16" ht="15" customHeight="1">
      <c r="A76" s="19"/>
      <c r="B76" s="72"/>
      <c r="C76" s="73" t="s">
        <v>63</v>
      </c>
      <c r="D76" s="74"/>
      <c r="E76" s="75"/>
      <c r="F76" s="4"/>
      <c r="G76" s="19"/>
      <c r="H76" s="4"/>
      <c r="I76" s="4"/>
      <c r="J76" s="4"/>
      <c r="K76" s="4"/>
      <c r="L76" s="4"/>
      <c r="M76" s="4"/>
      <c r="N76" s="72" t="s">
        <v>64</v>
      </c>
      <c r="O76" s="4"/>
      <c r="P76" s="59" t="s">
        <v>65</v>
      </c>
    </row>
    <row r="77" spans="1:16" ht="15" customHeight="1" thickBot="1">
      <c r="A77" s="19"/>
      <c r="B77" s="4"/>
      <c r="C77" s="4"/>
      <c r="D77" s="4"/>
      <c r="E77" s="4"/>
      <c r="F77" s="4"/>
      <c r="G77" s="19"/>
      <c r="H77" s="4"/>
      <c r="I77" s="4"/>
      <c r="J77" s="4"/>
      <c r="K77" s="4"/>
      <c r="L77" s="4"/>
      <c r="M77" s="4"/>
      <c r="N77" s="4"/>
      <c r="O77" s="4"/>
      <c r="P77" s="76" t="s">
        <v>66</v>
      </c>
    </row>
    <row r="78" spans="1:16" ht="15" customHeight="1">
      <c r="A78" s="19"/>
      <c r="B78" s="55" t="s">
        <v>67</v>
      </c>
      <c r="C78" s="238" t="s">
        <v>68</v>
      </c>
      <c r="D78" s="238"/>
      <c r="E78" s="77" t="str">
        <f>IF(COUNTA(E79:E82)=1,"OK","↓1つ選択")</f>
        <v>↓1つ選択</v>
      </c>
      <c r="F78" s="4"/>
      <c r="G78" s="19"/>
      <c r="H78" s="57" t="s">
        <v>69</v>
      </c>
      <c r="I78" s="78" t="s">
        <v>70</v>
      </c>
      <c r="J78" s="79" t="s">
        <v>71</v>
      </c>
      <c r="K78" s="80" t="s">
        <v>72</v>
      </c>
      <c r="L78" s="81" t="s">
        <v>73</v>
      </c>
      <c r="M78" s="4"/>
      <c r="N78" s="47" t="s">
        <v>67</v>
      </c>
      <c r="O78" s="4"/>
      <c r="P78" s="76" t="s">
        <v>74</v>
      </c>
    </row>
    <row r="79" spans="1:16" ht="15" customHeight="1">
      <c r="A79" s="19"/>
      <c r="B79" s="82"/>
      <c r="C79" s="60" t="s">
        <v>75</v>
      </c>
      <c r="D79" s="83"/>
      <c r="E79" s="84"/>
      <c r="F79" s="85">
        <f>H79*(H$72*(J79+K79)+H$73*K79+H$74*L79)*(1-H$75)</f>
        <v>0</v>
      </c>
      <c r="G79" s="86"/>
      <c r="H79" s="63">
        <f>IF(E79="○",1,0)</f>
        <v>0</v>
      </c>
      <c r="I79" s="87">
        <f>IF(E72="○",J79+K79,K79)</f>
        <v>8800</v>
      </c>
      <c r="J79" s="88">
        <v>3300</v>
      </c>
      <c r="K79" s="89">
        <v>8800</v>
      </c>
      <c r="L79" s="90">
        <v>1100</v>
      </c>
      <c r="M79" s="91"/>
      <c r="N79" s="3" t="s">
        <v>75</v>
      </c>
      <c r="O79" s="4"/>
      <c r="P79" s="76" t="s">
        <v>76</v>
      </c>
    </row>
    <row r="80" spans="1:16" ht="15" customHeight="1">
      <c r="A80" s="19"/>
      <c r="B80" s="82"/>
      <c r="C80" s="64" t="s">
        <v>222</v>
      </c>
      <c r="D80" s="92"/>
      <c r="E80" s="93"/>
      <c r="F80" s="94">
        <f>H80*(H$72*(J80+K80)+H$73*K80+H$74*L80)*(1-H$75)</f>
        <v>0</v>
      </c>
      <c r="G80" s="86"/>
      <c r="H80" s="67">
        <f>IF(E80="○",1,0)</f>
        <v>0</v>
      </c>
      <c r="I80" s="87">
        <f>IF(E73="○",J80+K80,K80)</f>
        <v>3300</v>
      </c>
      <c r="J80" s="88">
        <v>0</v>
      </c>
      <c r="K80" s="89">
        <v>3300</v>
      </c>
      <c r="L80" s="90">
        <v>1100</v>
      </c>
      <c r="M80" s="91"/>
      <c r="N80" s="3" t="s">
        <v>77</v>
      </c>
      <c r="O80" s="4"/>
      <c r="P80" s="76" t="s">
        <v>78</v>
      </c>
    </row>
    <row r="81" spans="1:16" ht="15" customHeight="1">
      <c r="A81" s="19"/>
      <c r="B81" s="82"/>
      <c r="C81" s="64" t="s">
        <v>79</v>
      </c>
      <c r="D81" s="92"/>
      <c r="E81" s="93"/>
      <c r="F81" s="94">
        <f>H81*(H$72*(J81+K81)+H$73*K81+H$74*L81)*(1-H$75)</f>
        <v>0</v>
      </c>
      <c r="G81" s="86"/>
      <c r="H81" s="67">
        <f>IF(E81="○",1,0)</f>
        <v>0</v>
      </c>
      <c r="I81" s="87">
        <f>IF(E74="○",J81+K81,K81)</f>
        <v>3300</v>
      </c>
      <c r="J81" s="88">
        <v>0</v>
      </c>
      <c r="K81" s="89">
        <v>3300</v>
      </c>
      <c r="L81" s="90">
        <v>1100</v>
      </c>
      <c r="M81" s="91"/>
      <c r="N81" s="3" t="s">
        <v>79</v>
      </c>
      <c r="O81" s="4"/>
      <c r="P81" s="76" t="s">
        <v>80</v>
      </c>
    </row>
    <row r="82" spans="1:16" ht="15" customHeight="1" thickBot="1">
      <c r="A82" s="19"/>
      <c r="B82" s="95"/>
      <c r="C82" s="96" t="s">
        <v>81</v>
      </c>
      <c r="D82" s="97"/>
      <c r="E82" s="98"/>
      <c r="F82" s="99">
        <f>H82*(H$72*(J82+K82)+H$73*K82+H$74*L82)*(1-H$75)</f>
        <v>0</v>
      </c>
      <c r="G82" s="86"/>
      <c r="H82" s="71">
        <f>IF(E82="○",1,0)</f>
        <v>0</v>
      </c>
      <c r="I82" s="100">
        <f>IF(E75="○",J82+K82,K82)</f>
        <v>11000</v>
      </c>
      <c r="J82" s="101">
        <v>0</v>
      </c>
      <c r="K82" s="102">
        <v>11000</v>
      </c>
      <c r="L82" s="103">
        <v>0</v>
      </c>
      <c r="M82" s="91"/>
      <c r="N82" s="3" t="s">
        <v>81</v>
      </c>
      <c r="O82" s="4"/>
      <c r="P82" s="76" t="s">
        <v>82</v>
      </c>
    </row>
    <row r="83" spans="1:16" ht="15" customHeight="1">
      <c r="A83" s="19"/>
      <c r="B83" s="4"/>
      <c r="C83" s="4"/>
      <c r="D83" s="4"/>
      <c r="E83" s="16"/>
      <c r="F83" s="16"/>
      <c r="G83" s="104"/>
      <c r="H83" s="16"/>
      <c r="I83" s="16"/>
      <c r="J83" s="4"/>
      <c r="K83" s="4"/>
      <c r="L83" s="4"/>
      <c r="M83" s="4"/>
      <c r="N83" s="3"/>
      <c r="O83" s="4"/>
      <c r="P83" s="76" t="s">
        <v>83</v>
      </c>
    </row>
    <row r="84" spans="1:16" ht="15" customHeight="1">
      <c r="A84" s="19"/>
      <c r="B84" s="4"/>
      <c r="C84" s="4"/>
      <c r="D84" s="105" t="str">
        <f>IF(E84&gt;0,"会費等（見積）","")</f>
        <v/>
      </c>
      <c r="E84" s="46">
        <f>SUM(F79:F82)</f>
        <v>0</v>
      </c>
      <c r="F84" s="4"/>
      <c r="G84" s="104"/>
      <c r="H84" s="106" t="s">
        <v>84</v>
      </c>
      <c r="I84" s="16"/>
      <c r="J84" s="4"/>
      <c r="K84" s="4"/>
      <c r="L84" s="4"/>
      <c r="M84" s="4"/>
      <c r="N84" s="3" t="s">
        <v>85</v>
      </c>
      <c r="O84" s="4"/>
      <c r="P84" s="76" t="s">
        <v>86</v>
      </c>
    </row>
    <row r="85" spans="1:16" ht="15" customHeight="1">
      <c r="A85" s="19"/>
      <c r="B85" s="4"/>
      <c r="C85" s="4"/>
      <c r="D85" s="16"/>
      <c r="E85" s="16"/>
      <c r="F85" s="4"/>
      <c r="G85" s="104"/>
      <c r="H85" s="16"/>
      <c r="I85" s="16"/>
      <c r="J85" s="4"/>
      <c r="K85" s="4"/>
      <c r="L85" s="4"/>
      <c r="M85" s="4"/>
      <c r="N85" s="72" t="s">
        <v>87</v>
      </c>
      <c r="O85" s="4"/>
      <c r="P85" s="107" t="s">
        <v>88</v>
      </c>
    </row>
    <row r="86" spans="1:16" ht="15" customHeight="1">
      <c r="A86" s="19"/>
      <c r="B86" s="4"/>
      <c r="C86" s="4"/>
      <c r="D86" s="4"/>
      <c r="E86" s="4"/>
      <c r="F86" s="4"/>
      <c r="G86" s="19"/>
      <c r="H86" s="4"/>
      <c r="I86" s="4"/>
      <c r="J86" s="4"/>
      <c r="K86" s="4"/>
      <c r="L86" s="4"/>
      <c r="M86" s="4"/>
      <c r="N86" s="4"/>
      <c r="O86" s="4"/>
      <c r="P86" s="107" t="s">
        <v>89</v>
      </c>
    </row>
    <row r="87" spans="1:16" ht="15" customHeight="1">
      <c r="A87" s="19"/>
      <c r="B87" s="34" t="s">
        <v>25</v>
      </c>
      <c r="C87" s="108">
        <f>C40</f>
        <v>0</v>
      </c>
      <c r="D87" s="4"/>
      <c r="E87" s="4"/>
      <c r="F87" s="4"/>
      <c r="G87" s="19"/>
      <c r="H87" s="4"/>
      <c r="I87" s="4"/>
      <c r="J87" s="4"/>
      <c r="K87" s="4"/>
      <c r="L87" s="4"/>
      <c r="M87" s="4"/>
      <c r="N87" s="4"/>
      <c r="O87" s="4"/>
      <c r="P87" s="107" t="s">
        <v>90</v>
      </c>
    </row>
    <row r="88" spans="1:16" ht="15" customHeight="1">
      <c r="A88" s="19"/>
      <c r="B88" s="37" t="s">
        <v>27</v>
      </c>
      <c r="C88" s="109">
        <f>C41</f>
        <v>0</v>
      </c>
      <c r="D88" s="4"/>
      <c r="E88" s="4"/>
      <c r="F88" s="4"/>
      <c r="G88" s="19"/>
      <c r="H88" s="4"/>
      <c r="I88" s="4"/>
      <c r="J88" s="4"/>
      <c r="K88" s="4"/>
      <c r="L88" s="4"/>
      <c r="M88" s="4"/>
      <c r="N88" s="4"/>
      <c r="O88" s="4"/>
      <c r="P88" s="107" t="s">
        <v>91</v>
      </c>
    </row>
    <row r="89" spans="1:16" ht="15" customHeight="1">
      <c r="A89" s="19"/>
      <c r="B89" s="29" t="s">
        <v>92</v>
      </c>
      <c r="C89" s="110"/>
      <c r="D89" s="4" t="s">
        <v>93</v>
      </c>
      <c r="E89" s="4"/>
      <c r="F89" s="4"/>
      <c r="G89" s="19"/>
      <c r="H89" s="4"/>
      <c r="I89" s="4"/>
      <c r="J89" s="47" t="s">
        <v>94</v>
      </c>
      <c r="K89" s="4"/>
      <c r="L89" s="4"/>
      <c r="M89" s="4"/>
      <c r="N89" s="4"/>
      <c r="O89" s="4"/>
      <c r="P89" s="107" t="s">
        <v>95</v>
      </c>
    </row>
    <row r="90" spans="1:16" ht="15" customHeight="1">
      <c r="A90" s="19"/>
      <c r="B90" s="29" t="s">
        <v>96</v>
      </c>
      <c r="C90" s="180">
        <f>INT((J90-C89)/365.248)</f>
        <v>121</v>
      </c>
      <c r="D90" s="4" t="s">
        <v>226</v>
      </c>
      <c r="E90" s="4"/>
      <c r="F90" s="4"/>
      <c r="G90" s="19"/>
      <c r="H90" s="4" t="s">
        <v>97</v>
      </c>
      <c r="I90" s="4"/>
      <c r="J90" s="48">
        <v>44378</v>
      </c>
      <c r="K90" s="4"/>
      <c r="L90" s="4"/>
      <c r="M90" s="4"/>
      <c r="N90" s="4"/>
      <c r="O90" s="4"/>
      <c r="P90" s="112" t="s">
        <v>98</v>
      </c>
    </row>
    <row r="91" spans="1:16" ht="15" customHeight="1">
      <c r="A91" s="19"/>
      <c r="B91" s="4"/>
      <c r="C91" s="4"/>
      <c r="D91" s="4"/>
      <c r="E91" s="4"/>
      <c r="F91" s="4"/>
      <c r="G91" s="19"/>
      <c r="H91" s="4"/>
      <c r="I91" s="4"/>
      <c r="J91" s="4"/>
      <c r="K91" s="4"/>
      <c r="L91" s="4"/>
      <c r="M91" s="4"/>
      <c r="N91" s="4"/>
      <c r="O91" s="4"/>
      <c r="P91" s="112" t="s">
        <v>99</v>
      </c>
    </row>
    <row r="92" spans="1:16" ht="15" customHeight="1">
      <c r="A92" s="19"/>
      <c r="B92" s="29" t="s">
        <v>100</v>
      </c>
      <c r="C92" s="113" t="s">
        <v>101</v>
      </c>
      <c r="D92" s="4" t="s">
        <v>102</v>
      </c>
      <c r="E92" s="4"/>
      <c r="F92" s="4"/>
      <c r="G92" s="19"/>
      <c r="H92" s="4"/>
      <c r="I92" s="4"/>
      <c r="J92" s="4"/>
      <c r="K92" s="4"/>
      <c r="L92" s="4"/>
      <c r="M92" s="4"/>
      <c r="N92" s="47" t="s">
        <v>103</v>
      </c>
      <c r="O92" s="4"/>
      <c r="P92" s="112" t="s">
        <v>104</v>
      </c>
    </row>
    <row r="93" spans="1:16" ht="15" customHeight="1">
      <c r="A93" s="19"/>
      <c r="B93" s="4"/>
      <c r="C93" s="4"/>
      <c r="D93" s="4"/>
      <c r="E93" s="4"/>
      <c r="F93" s="4"/>
      <c r="G93" s="19"/>
      <c r="H93" s="4"/>
      <c r="I93" s="4"/>
      <c r="J93" s="4"/>
      <c r="K93" s="4"/>
      <c r="L93" s="4"/>
      <c r="M93" s="4"/>
      <c r="N93" s="3" t="s">
        <v>105</v>
      </c>
      <c r="O93" s="4"/>
      <c r="P93" s="112" t="s">
        <v>106</v>
      </c>
    </row>
    <row r="94" spans="1:16" ht="15" customHeight="1">
      <c r="A94" s="19"/>
      <c r="B94" s="58" t="s">
        <v>107</v>
      </c>
      <c r="C94" s="114" t="s">
        <v>223</v>
      </c>
      <c r="D94" s="4" t="s">
        <v>108</v>
      </c>
      <c r="E94" s="4"/>
      <c r="F94" s="4"/>
      <c r="G94" s="19"/>
      <c r="H94" s="4"/>
      <c r="I94" s="4"/>
      <c r="J94" s="4"/>
      <c r="K94" s="4"/>
      <c r="L94" s="4"/>
      <c r="M94" s="4"/>
      <c r="N94" s="72" t="s">
        <v>109</v>
      </c>
      <c r="O94" s="4"/>
      <c r="P94" s="115" t="s">
        <v>110</v>
      </c>
    </row>
    <row r="95" spans="1:16" ht="15" customHeight="1">
      <c r="A95" s="19"/>
      <c r="B95" s="3"/>
      <c r="C95" s="116" t="s">
        <v>48</v>
      </c>
      <c r="D95" s="95" t="s">
        <v>111</v>
      </c>
      <c r="E95" s="4"/>
      <c r="F95" s="4"/>
      <c r="G95" s="19"/>
      <c r="H95" s="4"/>
      <c r="I95" s="4"/>
      <c r="J95" s="4"/>
      <c r="K95" s="4"/>
      <c r="L95" s="4"/>
      <c r="M95" s="4"/>
      <c r="N95" s="4"/>
      <c r="O95" s="4"/>
      <c r="P95" s="115" t="s">
        <v>112</v>
      </c>
    </row>
    <row r="96" spans="1:16" ht="15" customHeight="1">
      <c r="A96" s="19"/>
      <c r="B96" s="3"/>
      <c r="C96" s="228"/>
      <c r="D96" s="229"/>
      <c r="E96" s="117" t="s">
        <v>113</v>
      </c>
      <c r="F96" s="4"/>
      <c r="G96" s="19"/>
      <c r="H96" s="4" t="s">
        <v>113</v>
      </c>
      <c r="I96" s="4"/>
      <c r="J96" s="4"/>
      <c r="K96" s="4"/>
      <c r="L96" s="4"/>
      <c r="M96" s="4"/>
      <c r="N96" s="4"/>
      <c r="O96" s="4"/>
      <c r="P96" s="115" t="s">
        <v>114</v>
      </c>
    </row>
    <row r="97" spans="1:16" ht="15" customHeight="1">
      <c r="A97" s="19"/>
      <c r="B97" s="3"/>
      <c r="C97" s="220"/>
      <c r="D97" s="221"/>
      <c r="E97" s="4"/>
      <c r="F97" s="4"/>
      <c r="G97" s="19"/>
      <c r="H97" s="4"/>
      <c r="I97" s="4"/>
      <c r="J97" s="4"/>
      <c r="K97" s="4"/>
      <c r="L97" s="4"/>
      <c r="M97" s="4"/>
      <c r="N97" s="4"/>
      <c r="O97" s="4"/>
      <c r="P97" s="115" t="s">
        <v>115</v>
      </c>
    </row>
    <row r="98" spans="1:16" ht="15" customHeight="1">
      <c r="A98" s="19"/>
      <c r="B98" s="118" t="s">
        <v>116</v>
      </c>
      <c r="C98" s="119"/>
      <c r="D98" s="4" t="s">
        <v>117</v>
      </c>
      <c r="E98" s="4"/>
      <c r="F98" s="4"/>
      <c r="G98" s="19"/>
      <c r="H98" s="4"/>
      <c r="I98" s="4"/>
      <c r="J98" s="4"/>
      <c r="K98" s="4"/>
      <c r="L98" s="4"/>
      <c r="M98" s="4"/>
      <c r="N98" s="4"/>
      <c r="O98" s="4"/>
      <c r="P98" s="115" t="s">
        <v>118</v>
      </c>
    </row>
    <row r="99" spans="1:16" ht="15" customHeight="1">
      <c r="A99" s="19"/>
      <c r="B99" s="118" t="s">
        <v>119</v>
      </c>
      <c r="C99" s="119"/>
      <c r="D99" s="4" t="s">
        <v>120</v>
      </c>
      <c r="E99" s="4"/>
      <c r="F99" s="4"/>
      <c r="G99" s="19"/>
      <c r="H99" s="4"/>
      <c r="I99" s="4"/>
      <c r="J99" s="4"/>
      <c r="K99" s="4"/>
      <c r="L99" s="4"/>
      <c r="M99" s="4"/>
      <c r="N99" s="4"/>
      <c r="O99" s="4"/>
      <c r="P99" s="115" t="s">
        <v>121</v>
      </c>
    </row>
    <row r="100" spans="1:16" ht="15" customHeight="1">
      <c r="A100" s="19"/>
      <c r="B100" s="4"/>
      <c r="C100" s="120"/>
      <c r="D100" s="4"/>
      <c r="E100" s="4"/>
      <c r="F100" s="4"/>
      <c r="G100" s="19"/>
      <c r="H100" s="4"/>
      <c r="I100" s="4"/>
      <c r="J100" s="4"/>
      <c r="K100" s="4"/>
      <c r="L100" s="4"/>
      <c r="M100" s="4"/>
      <c r="N100" s="4"/>
      <c r="O100" s="4"/>
      <c r="P100" s="121" t="s">
        <v>122</v>
      </c>
    </row>
    <row r="101" spans="1:16" ht="15" customHeight="1">
      <c r="A101" s="19"/>
      <c r="B101" s="58" t="s">
        <v>123</v>
      </c>
      <c r="C101" s="114" t="s">
        <v>224</v>
      </c>
      <c r="D101" s="4" t="s">
        <v>108</v>
      </c>
      <c r="E101" s="4"/>
      <c r="F101" s="4"/>
      <c r="G101" s="19"/>
      <c r="H101" s="4"/>
      <c r="I101" s="4"/>
      <c r="J101" s="4"/>
      <c r="K101" s="4"/>
      <c r="L101" s="4"/>
      <c r="M101" s="4"/>
      <c r="N101" s="4"/>
      <c r="O101" s="4"/>
      <c r="P101" s="121" t="s">
        <v>124</v>
      </c>
    </row>
    <row r="102" spans="1:16" ht="15" customHeight="1">
      <c r="A102" s="19"/>
      <c r="B102" s="3"/>
      <c r="C102" s="116" t="s">
        <v>48</v>
      </c>
      <c r="D102" s="95" t="s">
        <v>111</v>
      </c>
      <c r="E102" s="4"/>
      <c r="F102" s="4"/>
      <c r="G102" s="19"/>
      <c r="H102" s="4"/>
      <c r="I102" s="4"/>
      <c r="J102" s="4"/>
      <c r="K102" s="4"/>
      <c r="L102" s="4"/>
      <c r="M102" s="4"/>
      <c r="N102" s="4"/>
      <c r="O102" s="4"/>
      <c r="P102" s="121" t="s">
        <v>125</v>
      </c>
    </row>
    <row r="103" spans="1:16" ht="15" customHeight="1">
      <c r="A103" s="19"/>
      <c r="B103" s="3"/>
      <c r="C103" s="196"/>
      <c r="D103" s="197"/>
      <c r="E103" s="117" t="s">
        <v>113</v>
      </c>
      <c r="F103" s="4"/>
      <c r="G103" s="19"/>
      <c r="H103" s="4" t="s">
        <v>113</v>
      </c>
      <c r="I103" s="4"/>
      <c r="J103" s="4"/>
      <c r="K103" s="4"/>
      <c r="L103" s="4"/>
      <c r="M103" s="4"/>
      <c r="N103" s="4"/>
      <c r="O103" s="4"/>
      <c r="P103" s="121" t="s">
        <v>126</v>
      </c>
    </row>
    <row r="104" spans="1:16" ht="15" customHeight="1">
      <c r="A104" s="19"/>
      <c r="B104" s="3"/>
      <c r="C104" s="198"/>
      <c r="D104" s="199"/>
      <c r="E104" s="4"/>
      <c r="F104" s="4"/>
      <c r="G104" s="19"/>
      <c r="H104" s="4"/>
      <c r="I104" s="4"/>
      <c r="J104" s="4"/>
      <c r="K104" s="4"/>
      <c r="L104" s="4"/>
      <c r="M104" s="4"/>
      <c r="N104" s="4"/>
      <c r="O104" s="4"/>
      <c r="P104" s="121" t="s">
        <v>127</v>
      </c>
    </row>
    <row r="105" spans="1:16" ht="15" customHeight="1">
      <c r="A105" s="19"/>
      <c r="B105" s="122" t="s">
        <v>128</v>
      </c>
      <c r="C105" s="200"/>
      <c r="D105" s="197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123" t="s">
        <v>129</v>
      </c>
    </row>
    <row r="106" spans="1:16" ht="15" customHeight="1">
      <c r="A106" s="19"/>
      <c r="B106" s="124" t="s">
        <v>130</v>
      </c>
      <c r="C106" s="201"/>
      <c r="D106" s="202"/>
      <c r="E106" s="4"/>
      <c r="F106" s="4"/>
      <c r="G106" s="19"/>
      <c r="H106" s="4"/>
      <c r="I106" s="4"/>
      <c r="J106" s="4"/>
      <c r="K106" s="4"/>
      <c r="L106" s="4"/>
      <c r="M106" s="4"/>
      <c r="N106" s="4"/>
      <c r="O106" s="4"/>
      <c r="P106" s="123" t="s">
        <v>131</v>
      </c>
    </row>
    <row r="107" spans="1:16" ht="15" customHeight="1">
      <c r="A107" s="19"/>
      <c r="B107" s="125" t="s">
        <v>132</v>
      </c>
      <c r="C107" s="198"/>
      <c r="D107" s="199"/>
      <c r="E107" s="4"/>
      <c r="F107" s="4"/>
      <c r="G107" s="19"/>
      <c r="H107" s="4"/>
      <c r="I107" s="4"/>
      <c r="J107" s="4"/>
      <c r="K107" s="4"/>
      <c r="L107" s="4"/>
      <c r="M107" s="4"/>
      <c r="N107" s="4"/>
      <c r="O107" s="4"/>
      <c r="P107" s="123" t="s">
        <v>133</v>
      </c>
    </row>
    <row r="108" spans="1:16" ht="15" customHeight="1">
      <c r="A108" s="19"/>
      <c r="B108" s="118" t="s">
        <v>116</v>
      </c>
      <c r="C108" s="119"/>
      <c r="D108" s="4" t="s">
        <v>117</v>
      </c>
      <c r="E108" s="4"/>
      <c r="F108" s="4"/>
      <c r="G108" s="19"/>
      <c r="H108" s="4"/>
      <c r="I108" s="4"/>
      <c r="J108" s="4"/>
      <c r="K108" s="4"/>
      <c r="L108" s="4"/>
      <c r="M108" s="4"/>
      <c r="N108" s="4"/>
      <c r="O108" s="4"/>
      <c r="P108" s="123" t="s">
        <v>134</v>
      </c>
    </row>
    <row r="109" spans="1:16" ht="15" customHeight="1">
      <c r="A109" s="19"/>
      <c r="B109" s="118" t="s">
        <v>119</v>
      </c>
      <c r="C109" s="119"/>
      <c r="D109" s="4" t="s">
        <v>135</v>
      </c>
      <c r="E109" s="4"/>
      <c r="F109" s="4"/>
      <c r="G109" s="19"/>
      <c r="H109" s="4"/>
      <c r="I109" s="4"/>
      <c r="J109" s="4"/>
      <c r="K109" s="4"/>
      <c r="L109" s="4"/>
      <c r="M109" s="4"/>
      <c r="N109" s="4"/>
      <c r="O109" s="4"/>
      <c r="P109" s="112" t="s">
        <v>136</v>
      </c>
    </row>
    <row r="110" spans="1:16" ht="15" customHeight="1">
      <c r="A110" s="19"/>
      <c r="B110" s="4"/>
      <c r="C110" s="4"/>
      <c r="D110" s="4"/>
      <c r="E110" s="4"/>
      <c r="F110" s="4"/>
      <c r="G110" s="19"/>
      <c r="H110" s="4"/>
      <c r="I110" s="4"/>
      <c r="J110" s="4"/>
      <c r="K110" s="4"/>
      <c r="L110" s="4"/>
      <c r="M110" s="4"/>
      <c r="N110" s="4"/>
      <c r="O110" s="4"/>
      <c r="P110" s="112" t="s">
        <v>137</v>
      </c>
    </row>
    <row r="111" spans="1:16" ht="15" customHeight="1">
      <c r="A111" s="19"/>
      <c r="B111" s="126" t="s">
        <v>138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4"/>
      <c r="N111" s="4"/>
      <c r="O111" s="4"/>
      <c r="P111" s="112" t="s">
        <v>139</v>
      </c>
    </row>
    <row r="112" spans="1:16" ht="15" customHeight="1" outlineLevel="1">
      <c r="A112" s="19"/>
      <c r="B112" s="222" t="s">
        <v>140</v>
      </c>
      <c r="C112" s="127" t="s">
        <v>141</v>
      </c>
      <c r="D112" s="128"/>
      <c r="E112" s="129" t="s">
        <v>142</v>
      </c>
      <c r="F112" s="130"/>
      <c r="G112" s="19"/>
      <c r="H112" s="4" t="s">
        <v>143</v>
      </c>
      <c r="I112" s="4"/>
      <c r="J112" s="4"/>
      <c r="K112" s="4"/>
      <c r="L112" s="4"/>
      <c r="M112" s="4"/>
      <c r="N112" s="4"/>
      <c r="O112" s="4"/>
      <c r="P112" s="112" t="s">
        <v>144</v>
      </c>
    </row>
    <row r="113" spans="1:16" ht="15" customHeight="1" outlineLevel="1">
      <c r="A113" s="19"/>
      <c r="B113" s="223"/>
      <c r="C113" s="131" t="s">
        <v>141</v>
      </c>
      <c r="D113" s="132"/>
      <c r="E113" s="133" t="s">
        <v>145</v>
      </c>
      <c r="F113" s="134"/>
      <c r="G113" s="19"/>
      <c r="H113" s="4"/>
      <c r="I113" s="4"/>
      <c r="J113" s="4"/>
      <c r="K113" s="4"/>
      <c r="L113" s="4"/>
      <c r="M113" s="4"/>
      <c r="N113" s="4"/>
      <c r="O113" s="4"/>
      <c r="P113" s="112" t="s">
        <v>146</v>
      </c>
    </row>
    <row r="114" spans="1:16" ht="15" customHeight="1" outlineLevel="1">
      <c r="A114" s="19"/>
      <c r="B114" s="223"/>
      <c r="C114" s="131" t="s">
        <v>141</v>
      </c>
      <c r="D114" s="224"/>
      <c r="E114" s="224"/>
      <c r="F114" s="134"/>
      <c r="G114" s="19"/>
      <c r="H114" s="4" t="s">
        <v>113</v>
      </c>
      <c r="I114" s="4"/>
      <c r="J114" s="4"/>
      <c r="K114" s="4"/>
      <c r="L114" s="4"/>
      <c r="M114" s="4"/>
      <c r="N114" s="4"/>
      <c r="O114" s="4"/>
      <c r="P114" s="112" t="s">
        <v>147</v>
      </c>
    </row>
    <row r="115" spans="1:16" ht="15" customHeight="1" outlineLevel="1">
      <c r="A115" s="19"/>
      <c r="B115" s="223"/>
      <c r="C115" s="131" t="s">
        <v>141</v>
      </c>
      <c r="D115" s="224"/>
      <c r="E115" s="224"/>
      <c r="F115" s="134"/>
      <c r="G115" s="19"/>
      <c r="H115" s="4"/>
      <c r="I115" s="4"/>
      <c r="J115" s="4"/>
      <c r="K115" s="4"/>
      <c r="L115" s="4"/>
      <c r="M115" s="4"/>
      <c r="N115" s="4"/>
      <c r="O115" s="4"/>
      <c r="P115" s="112" t="s">
        <v>148</v>
      </c>
    </row>
    <row r="116" spans="1:16" ht="15" customHeight="1" outlineLevel="1">
      <c r="A116" s="19"/>
      <c r="B116" s="223"/>
      <c r="C116" s="131" t="s">
        <v>141</v>
      </c>
      <c r="D116" s="224"/>
      <c r="E116" s="224"/>
      <c r="F116" s="134"/>
      <c r="G116" s="19"/>
      <c r="H116" s="4"/>
      <c r="I116" s="4"/>
      <c r="J116" s="4"/>
      <c r="K116" s="4"/>
      <c r="L116" s="4"/>
      <c r="M116" s="4"/>
      <c r="N116" s="4"/>
      <c r="O116" s="4"/>
      <c r="P116" s="135" t="s">
        <v>149</v>
      </c>
    </row>
    <row r="117" spans="1:16" ht="15" customHeight="1" outlineLevel="1">
      <c r="A117" s="19"/>
      <c r="B117" s="225" t="s">
        <v>150</v>
      </c>
      <c r="C117" s="226"/>
      <c r="D117" s="226"/>
      <c r="E117" s="226"/>
      <c r="F117" s="227"/>
      <c r="G117" s="19"/>
      <c r="H117" s="4"/>
      <c r="I117" s="4"/>
      <c r="J117" s="4"/>
      <c r="K117" s="4"/>
      <c r="L117" s="4"/>
      <c r="M117" s="4"/>
      <c r="N117" s="4"/>
      <c r="O117" s="4"/>
      <c r="P117" s="72" t="s">
        <v>151</v>
      </c>
    </row>
    <row r="118" spans="1:16" ht="15" customHeight="1" outlineLevel="1">
      <c r="A118" s="19"/>
      <c r="B118" s="219" t="s">
        <v>152</v>
      </c>
      <c r="C118" s="209"/>
      <c r="D118" s="209"/>
      <c r="E118" s="209"/>
      <c r="F118" s="210"/>
      <c r="G118" s="19"/>
      <c r="H118" s="4" t="s">
        <v>153</v>
      </c>
      <c r="I118" s="4"/>
      <c r="J118" s="4"/>
      <c r="K118" s="4"/>
      <c r="L118" s="4"/>
      <c r="M118" s="4"/>
      <c r="N118" s="4"/>
      <c r="O118" s="4"/>
      <c r="P118" s="4"/>
    </row>
    <row r="119" spans="1:16" ht="15" customHeight="1" outlineLevel="1">
      <c r="A119" s="19"/>
      <c r="B119" s="219"/>
      <c r="C119" s="211"/>
      <c r="D119" s="211"/>
      <c r="E119" s="211"/>
      <c r="F119" s="212"/>
      <c r="G119" s="19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" customHeight="1" outlineLevel="1">
      <c r="A120" s="19"/>
      <c r="B120" s="219"/>
      <c r="C120" s="214"/>
      <c r="D120" s="214"/>
      <c r="E120" s="214"/>
      <c r="F120" s="215"/>
      <c r="G120" s="19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" customHeight="1" outlineLevel="1">
      <c r="A121" s="19"/>
      <c r="B121" s="207" t="s">
        <v>154</v>
      </c>
      <c r="C121" s="209"/>
      <c r="D121" s="209"/>
      <c r="E121" s="209"/>
      <c r="F121" s="210"/>
      <c r="G121" s="19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" customHeight="1" outlineLevel="1">
      <c r="A122" s="19"/>
      <c r="B122" s="208"/>
      <c r="C122" s="211"/>
      <c r="D122" s="211"/>
      <c r="E122" s="211"/>
      <c r="F122" s="212"/>
      <c r="G122" s="19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" customHeight="1" outlineLevel="1">
      <c r="A123" s="19"/>
      <c r="B123" s="208"/>
      <c r="C123" s="211"/>
      <c r="D123" s="211"/>
      <c r="E123" s="211"/>
      <c r="F123" s="212"/>
      <c r="G123" s="19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" customHeight="1" outlineLevel="1">
      <c r="A124" s="19"/>
      <c r="B124" s="207" t="s">
        <v>155</v>
      </c>
      <c r="C124" s="209"/>
      <c r="D124" s="209"/>
      <c r="E124" s="209"/>
      <c r="F124" s="210"/>
      <c r="G124" s="19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" customHeight="1" outlineLevel="1">
      <c r="A125" s="19"/>
      <c r="B125" s="213"/>
      <c r="C125" s="214"/>
      <c r="D125" s="214"/>
      <c r="E125" s="214"/>
      <c r="F125" s="215"/>
      <c r="G125" s="19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" customHeight="1" outlineLevel="1">
      <c r="A126" s="19"/>
      <c r="B126" s="207" t="s">
        <v>156</v>
      </c>
      <c r="C126" s="216"/>
      <c r="D126" s="216"/>
      <c r="E126" s="216"/>
      <c r="F126" s="217"/>
      <c r="G126" s="19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" customHeight="1" outlineLevel="1">
      <c r="A127" s="19"/>
      <c r="B127" s="208"/>
      <c r="C127" s="211"/>
      <c r="D127" s="211"/>
      <c r="E127" s="211"/>
      <c r="F127" s="212"/>
      <c r="G127" s="19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" customHeight="1" outlineLevel="1">
      <c r="A128" s="19"/>
      <c r="B128" s="213"/>
      <c r="C128" s="214"/>
      <c r="D128" s="214"/>
      <c r="E128" s="214"/>
      <c r="F128" s="215"/>
      <c r="G128" s="19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" customHeight="1" outlineLevel="1">
      <c r="A129" s="19"/>
      <c r="B129" s="4"/>
      <c r="C129" s="4"/>
      <c r="D129" s="4"/>
      <c r="E129" s="4"/>
      <c r="F129" s="4"/>
      <c r="G129" s="19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" customHeight="1" outlineLevel="1">
      <c r="A130" s="19"/>
      <c r="B130" s="136" t="s">
        <v>157</v>
      </c>
      <c r="C130" s="218"/>
      <c r="D130" s="218"/>
      <c r="E130" s="218"/>
      <c r="F130" s="218"/>
      <c r="G130" s="19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" customHeight="1" outlineLevel="1">
      <c r="A131" s="19"/>
      <c r="B131" s="137" t="s">
        <v>158</v>
      </c>
      <c r="C131" s="206"/>
      <c r="D131" s="206"/>
      <c r="E131" s="206"/>
      <c r="F131" s="206"/>
      <c r="G131" s="19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" customHeight="1" outlineLevel="1">
      <c r="A132" s="19"/>
      <c r="B132" s="4"/>
      <c r="C132" s="4"/>
      <c r="D132" s="4"/>
      <c r="E132" s="4"/>
      <c r="F132" s="4"/>
      <c r="G132" s="19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" customHeight="1" outlineLevel="1">
      <c r="A133" s="19"/>
      <c r="B133" s="29" t="s">
        <v>159</v>
      </c>
      <c r="C133" s="195"/>
      <c r="D133" s="195"/>
      <c r="E133" s="195"/>
      <c r="F133" s="195"/>
      <c r="G133" s="19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" customHeight="1" outlineLevel="1">
      <c r="A134" s="19"/>
      <c r="B134" s="4"/>
      <c r="C134" s="24"/>
      <c r="D134" s="24"/>
      <c r="E134" s="24"/>
      <c r="F134" s="24"/>
      <c r="G134" s="19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" customHeight="1">
      <c r="A135" s="19"/>
      <c r="B135" s="19"/>
      <c r="C135" s="138"/>
      <c r="D135" s="138"/>
      <c r="E135" s="138"/>
      <c r="F135" s="138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s="10" customFormat="1" ht="15" customHeight="1">
      <c r="C136" s="11"/>
      <c r="D136" s="11"/>
      <c r="E136" s="11"/>
      <c r="F136" s="11"/>
    </row>
    <row r="137" spans="1:16" ht="15" customHeight="1">
      <c r="A137" s="139"/>
      <c r="B137" s="140" t="s">
        <v>160</v>
      </c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4"/>
      <c r="N137" s="4"/>
      <c r="O137" s="4"/>
      <c r="P137" s="4"/>
    </row>
    <row r="138" spans="1:16" ht="15" customHeight="1">
      <c r="A138" s="139"/>
      <c r="B138" s="4"/>
      <c r="C138" s="4"/>
      <c r="D138" s="4"/>
      <c r="E138" s="4"/>
      <c r="F138" s="4"/>
      <c r="G138" s="139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" customHeight="1">
      <c r="A139" s="139"/>
      <c r="B139" s="4" t="s">
        <v>220</v>
      </c>
      <c r="C139" s="4"/>
      <c r="D139" s="4"/>
      <c r="E139" s="141" t="str">
        <f>IF(E140&gt;0,"受付番号","")</f>
        <v/>
      </c>
      <c r="F139" s="4"/>
      <c r="G139" s="139"/>
      <c r="H139" s="142" t="s">
        <v>161</v>
      </c>
      <c r="I139" s="4"/>
      <c r="J139" s="143">
        <f>C39</f>
        <v>0</v>
      </c>
      <c r="K139" s="4"/>
      <c r="L139" s="4"/>
      <c r="M139" s="4"/>
      <c r="N139" s="4"/>
      <c r="O139" s="4"/>
      <c r="P139" s="4"/>
    </row>
    <row r="140" spans="1:16" ht="15" customHeight="1">
      <c r="A140" s="139"/>
      <c r="B140" s="28" t="s">
        <v>162</v>
      </c>
      <c r="C140" s="4" t="s">
        <v>163</v>
      </c>
      <c r="D140" s="4" t="s">
        <v>164</v>
      </c>
      <c r="E140" s="31"/>
      <c r="F140" s="4"/>
      <c r="G140" s="139"/>
      <c r="H140" s="144"/>
      <c r="I140" s="4"/>
      <c r="J140" s="145">
        <f>YEAR(J139)</f>
        <v>1900</v>
      </c>
      <c r="K140" s="4"/>
      <c r="L140" s="4"/>
      <c r="M140" s="4"/>
      <c r="N140" s="4"/>
      <c r="O140" s="4"/>
      <c r="P140" s="4"/>
    </row>
    <row r="141" spans="1:16" s="4" customFormat="1" ht="15" customHeight="1">
      <c r="A141" s="139"/>
      <c r="G141" s="139"/>
      <c r="J141" s="145">
        <f>MONTH(J139)</f>
        <v>1</v>
      </c>
    </row>
    <row r="142" spans="1:16" s="4" customFormat="1" ht="15" customHeight="1">
      <c r="A142" s="139"/>
      <c r="B142" s="146" t="s">
        <v>165</v>
      </c>
      <c r="G142" s="139"/>
      <c r="J142" s="147">
        <f>DAY(J139)</f>
        <v>0</v>
      </c>
    </row>
    <row r="143" spans="1:16" s="4" customFormat="1" ht="15" customHeight="1">
      <c r="A143" s="139"/>
      <c r="G143" s="139"/>
    </row>
    <row r="144" spans="1:16" s="4" customFormat="1" ht="15" customHeight="1">
      <c r="A144" s="139"/>
      <c r="B144" s="148" t="s">
        <v>221</v>
      </c>
      <c r="G144" s="139"/>
    </row>
    <row r="145" spans="1:10" s="4" customFormat="1" ht="15" customHeight="1">
      <c r="A145" s="139"/>
      <c r="B145" s="28" t="s">
        <v>212</v>
      </c>
      <c r="C145" s="149" t="s">
        <v>213</v>
      </c>
      <c r="G145" s="139"/>
    </row>
    <row r="146" spans="1:10" s="4" customFormat="1" ht="15" customHeight="1">
      <c r="A146" s="139"/>
      <c r="B146" s="28" t="s">
        <v>214</v>
      </c>
      <c r="C146" s="149" t="s">
        <v>215</v>
      </c>
      <c r="G146" s="139"/>
    </row>
    <row r="147" spans="1:10" s="4" customFormat="1" ht="15" customHeight="1">
      <c r="A147" s="139"/>
      <c r="B147" s="28" t="s">
        <v>216</v>
      </c>
      <c r="C147" s="150">
        <v>44427</v>
      </c>
      <c r="G147" s="139"/>
    </row>
    <row r="148" spans="1:10" s="4" customFormat="1" ht="15" customHeight="1">
      <c r="A148" s="139"/>
      <c r="C148" s="151" t="s">
        <v>217</v>
      </c>
      <c r="G148" s="139"/>
    </row>
    <row r="149" spans="1:10" ht="15" customHeight="1">
      <c r="A149" s="139"/>
      <c r="B149" s="4"/>
      <c r="C149" s="4"/>
      <c r="D149" s="4"/>
      <c r="E149" s="4"/>
      <c r="F149" s="4"/>
      <c r="G149" s="139"/>
      <c r="H149" s="4"/>
      <c r="I149" s="4"/>
      <c r="J149" s="4"/>
    </row>
    <row r="150" spans="1:10" ht="15" customHeight="1">
      <c r="A150" s="139"/>
      <c r="B150" s="29" t="s">
        <v>166</v>
      </c>
      <c r="C150" s="152" t="str">
        <f>IF(J139&lt;J150,"共通事項の連絡年月日を確認のこと",DATE(J140,J141,J142))</f>
        <v>共通事項の連絡年月日を確認のこと</v>
      </c>
      <c r="D150" s="4"/>
      <c r="E150" s="4"/>
      <c r="F150" s="4"/>
      <c r="G150" s="139"/>
      <c r="H150" s="4" t="s">
        <v>167</v>
      </c>
      <c r="I150" s="47" t="s">
        <v>32</v>
      </c>
      <c r="J150" s="48">
        <v>44359</v>
      </c>
    </row>
    <row r="151" spans="1:10" ht="15" customHeight="1">
      <c r="A151" s="139"/>
      <c r="B151" s="34" t="s">
        <v>25</v>
      </c>
      <c r="C151" s="108">
        <f>C40</f>
        <v>0</v>
      </c>
      <c r="D151" s="4"/>
      <c r="E151" s="4"/>
      <c r="F151" s="4"/>
      <c r="G151" s="139"/>
      <c r="H151" s="4"/>
      <c r="I151" s="4"/>
      <c r="J151" s="4"/>
    </row>
    <row r="152" spans="1:10" ht="15" customHeight="1">
      <c r="A152" s="139"/>
      <c r="B152" s="37" t="s">
        <v>27</v>
      </c>
      <c r="C152" s="153">
        <f>C41</f>
        <v>0</v>
      </c>
      <c r="D152" s="4"/>
      <c r="E152" s="4"/>
      <c r="F152" s="4"/>
      <c r="G152" s="139"/>
      <c r="H152" s="4"/>
      <c r="I152" s="4"/>
      <c r="J152" s="4"/>
    </row>
    <row r="153" spans="1:10" ht="15" customHeight="1">
      <c r="A153" s="139"/>
      <c r="B153" s="29" t="s">
        <v>96</v>
      </c>
      <c r="C153" s="111">
        <f>C90</f>
        <v>121</v>
      </c>
      <c r="D153" s="4"/>
      <c r="E153" s="4"/>
      <c r="F153" s="4"/>
      <c r="G153" s="139"/>
      <c r="H153" s="4" t="s">
        <v>97</v>
      </c>
      <c r="I153" s="4"/>
      <c r="J153" s="4"/>
    </row>
    <row r="154" spans="1:10" ht="15" customHeight="1">
      <c r="A154" s="139"/>
      <c r="B154" s="55" t="s">
        <v>168</v>
      </c>
      <c r="C154" s="114" t="str">
        <f>IF(C$92="勤務先",C101,C94)</f>
        <v>〒</v>
      </c>
      <c r="D154" s="4" t="s">
        <v>108</v>
      </c>
      <c r="E154" s="4"/>
      <c r="F154" s="4"/>
      <c r="G154" s="139"/>
      <c r="H154" s="4"/>
      <c r="I154" s="4"/>
      <c r="J154" s="4"/>
    </row>
    <row r="155" spans="1:10" ht="15" customHeight="1">
      <c r="A155" s="139"/>
      <c r="B155" s="82"/>
      <c r="C155" s="154" t="str">
        <f>IF(C$92="勤務先",C102,C95)</f>
        <v>都道府県</v>
      </c>
      <c r="D155" s="4" t="s">
        <v>169</v>
      </c>
      <c r="E155" s="4"/>
      <c r="F155" s="4"/>
      <c r="G155" s="139"/>
      <c r="H155" s="4"/>
      <c r="I155" s="4"/>
      <c r="J155" s="4"/>
    </row>
    <row r="156" spans="1:10" ht="15" customHeight="1">
      <c r="A156" s="139"/>
      <c r="B156" s="3"/>
      <c r="C156" s="196">
        <f>IF(C$92="勤務先",C103,C96)</f>
        <v>0</v>
      </c>
      <c r="D156" s="197"/>
      <c r="E156" s="117" t="s">
        <v>113</v>
      </c>
      <c r="F156" s="4"/>
      <c r="G156" s="139"/>
      <c r="H156" s="4" t="s">
        <v>113</v>
      </c>
      <c r="I156" s="4"/>
      <c r="J156" s="4"/>
    </row>
    <row r="157" spans="1:10" ht="15" customHeight="1">
      <c r="A157" s="139"/>
      <c r="B157" s="3"/>
      <c r="C157" s="198">
        <f>IF(C$92="勤務先",C104,C97)</f>
        <v>0</v>
      </c>
      <c r="D157" s="199"/>
      <c r="E157" s="4"/>
      <c r="F157" s="4"/>
      <c r="G157" s="139"/>
      <c r="H157" s="4"/>
      <c r="I157" s="4"/>
      <c r="J157" s="4"/>
    </row>
    <row r="158" spans="1:10" ht="15" customHeight="1">
      <c r="A158" s="139"/>
      <c r="B158" s="122" t="s">
        <v>170</v>
      </c>
      <c r="C158" s="200">
        <f>IF(C$92="勤務先",C105,)</f>
        <v>0</v>
      </c>
      <c r="D158" s="197"/>
      <c r="E158" s="4"/>
      <c r="F158" s="4"/>
      <c r="G158" s="139"/>
      <c r="H158" s="4"/>
      <c r="I158" s="4"/>
      <c r="J158" s="4"/>
    </row>
    <row r="159" spans="1:10" ht="15" customHeight="1">
      <c r="A159" s="139"/>
      <c r="B159" s="124" t="s">
        <v>171</v>
      </c>
      <c r="C159" s="201">
        <f>IF(C$92="勤務先",C106,)</f>
        <v>0</v>
      </c>
      <c r="D159" s="202"/>
      <c r="E159" s="4"/>
      <c r="F159" s="4"/>
      <c r="G159" s="139"/>
      <c r="H159" s="4"/>
      <c r="I159" s="4"/>
      <c r="J159" s="4"/>
    </row>
    <row r="160" spans="1:10" ht="15" customHeight="1">
      <c r="A160" s="139"/>
      <c r="B160" s="125" t="s">
        <v>172</v>
      </c>
      <c r="C160" s="198">
        <f>IF(C$92="勤務先",C107,)</f>
        <v>0</v>
      </c>
      <c r="D160" s="199"/>
      <c r="E160" s="4"/>
      <c r="F160" s="4"/>
      <c r="G160" s="139"/>
      <c r="H160" s="4"/>
      <c r="I160" s="4"/>
      <c r="J160" s="4"/>
    </row>
    <row r="161" spans="1:10" ht="15" customHeight="1">
      <c r="A161" s="139"/>
      <c r="B161" s="155" t="s">
        <v>116</v>
      </c>
      <c r="C161" s="156">
        <f>IF(C$92="勤務先",C108,C98)</f>
        <v>0</v>
      </c>
      <c r="D161" s="4" t="s">
        <v>117</v>
      </c>
      <c r="E161" s="4"/>
      <c r="F161" s="4"/>
      <c r="G161" s="139"/>
      <c r="H161" s="4"/>
      <c r="I161" s="4"/>
      <c r="J161" s="4"/>
    </row>
    <row r="162" spans="1:10" ht="15" customHeight="1">
      <c r="A162" s="139"/>
      <c r="B162" s="155" t="s">
        <v>119</v>
      </c>
      <c r="C162" s="156">
        <f>IF(C$92="勤務先",C109,C99)</f>
        <v>0</v>
      </c>
      <c r="D162" s="4" t="s">
        <v>173</v>
      </c>
      <c r="E162" s="4"/>
      <c r="F162" s="4"/>
      <c r="G162" s="139"/>
      <c r="H162" s="4"/>
      <c r="I162" s="4"/>
      <c r="J162" s="4"/>
    </row>
    <row r="163" spans="1:10" ht="15" customHeight="1">
      <c r="A163" s="139"/>
      <c r="B163" s="4"/>
      <c r="C163" s="4"/>
      <c r="D163" s="4"/>
      <c r="E163" s="4"/>
      <c r="F163" s="4"/>
      <c r="G163" s="139"/>
      <c r="H163" s="4"/>
      <c r="I163" s="4"/>
      <c r="J163" s="4"/>
    </row>
    <row r="164" spans="1:10" ht="15" customHeight="1">
      <c r="A164" s="139"/>
      <c r="B164" s="4" t="s">
        <v>174</v>
      </c>
      <c r="C164" s="4"/>
      <c r="D164" s="4"/>
      <c r="E164" s="4"/>
      <c r="F164" s="4"/>
      <c r="G164" s="139"/>
      <c r="H164" s="4"/>
      <c r="I164" s="4"/>
      <c r="J164" s="4"/>
    </row>
    <row r="165" spans="1:10" ht="15" customHeight="1">
      <c r="A165" s="139"/>
      <c r="B165" s="55" t="s">
        <v>175</v>
      </c>
      <c r="C165" s="120"/>
      <c r="D165" s="120"/>
      <c r="E165" s="157" t="s">
        <v>176</v>
      </c>
      <c r="F165" s="4"/>
      <c r="G165" s="139"/>
      <c r="H165" s="4"/>
      <c r="I165" s="4"/>
      <c r="J165" s="47" t="s">
        <v>28</v>
      </c>
    </row>
    <row r="166" spans="1:10" ht="15" customHeight="1">
      <c r="A166" s="139"/>
      <c r="B166" s="82"/>
      <c r="C166" s="60" t="s">
        <v>177</v>
      </c>
      <c r="D166" s="158"/>
      <c r="E166" s="41" t="s">
        <v>237</v>
      </c>
      <c r="F166" s="4"/>
      <c r="G166" s="139"/>
      <c r="H166" s="63">
        <f>IF(E166="申し込む",1,0)</f>
        <v>1</v>
      </c>
      <c r="I166" s="4"/>
      <c r="J166" s="3" t="s">
        <v>178</v>
      </c>
    </row>
    <row r="167" spans="1:10" ht="15" customHeight="1">
      <c r="A167" s="139"/>
      <c r="B167" s="95"/>
      <c r="C167" s="73" t="s">
        <v>179</v>
      </c>
      <c r="D167" s="74"/>
      <c r="E167" s="159"/>
      <c r="F167" s="160">
        <f>IF(E167="申し込む",H167,0)</f>
        <v>0</v>
      </c>
      <c r="G167" s="139"/>
      <c r="H167" s="161">
        <v>0</v>
      </c>
      <c r="I167" s="4"/>
      <c r="J167" s="72" t="s">
        <v>180</v>
      </c>
    </row>
    <row r="168" spans="1:10" ht="15" customHeight="1">
      <c r="A168" s="139"/>
      <c r="B168" s="4"/>
      <c r="C168" s="4"/>
      <c r="D168" s="4"/>
      <c r="E168" s="162">
        <f>IF(E167="申し込む","交流会は開催未定",0)</f>
        <v>0</v>
      </c>
      <c r="F168" s="46"/>
      <c r="G168" s="139"/>
      <c r="H168" s="163"/>
      <c r="I168" s="4"/>
      <c r="J168" s="4"/>
    </row>
    <row r="169" spans="1:10" ht="15" customHeight="1">
      <c r="A169" s="139"/>
      <c r="B169" s="4"/>
      <c r="C169" s="4"/>
      <c r="D169" s="4"/>
      <c r="E169" s="4"/>
      <c r="F169" s="4"/>
      <c r="G169" s="139"/>
      <c r="H169" s="4"/>
      <c r="I169" s="4"/>
      <c r="J169" s="4"/>
    </row>
    <row r="170" spans="1:10" ht="15" customHeight="1">
      <c r="A170" s="139"/>
      <c r="B170" s="55" t="s">
        <v>181</v>
      </c>
      <c r="C170" s="120" t="s">
        <v>182</v>
      </c>
      <c r="D170" s="120"/>
      <c r="E170" s="77" t="str">
        <f>IF(COUNTA(E171:E177)=1,"OK","↓1つ選択")</f>
        <v>OK</v>
      </c>
      <c r="F170" s="181">
        <f>SUM(F171:F178)</f>
        <v>7000</v>
      </c>
      <c r="G170" s="139"/>
      <c r="H170" s="182" t="s">
        <v>183</v>
      </c>
      <c r="I170" s="182" t="s">
        <v>230</v>
      </c>
      <c r="J170" s="4"/>
    </row>
    <row r="171" spans="1:10" ht="15" customHeight="1">
      <c r="A171" s="139"/>
      <c r="B171" s="82"/>
      <c r="C171" s="60" t="s">
        <v>75</v>
      </c>
      <c r="D171" s="203" t="s">
        <v>231</v>
      </c>
      <c r="E171" s="84"/>
      <c r="F171" s="85">
        <f>IF(E171="○",H$166*H171,0)</f>
        <v>0</v>
      </c>
      <c r="G171" s="139"/>
      <c r="H171" s="164">
        <v>7000</v>
      </c>
      <c r="I171" s="183">
        <v>12100</v>
      </c>
      <c r="J171" s="4"/>
    </row>
    <row r="172" spans="1:10" ht="15" customHeight="1">
      <c r="A172" s="139"/>
      <c r="B172" s="82"/>
      <c r="C172" s="64" t="s">
        <v>222</v>
      </c>
      <c r="D172" s="204"/>
      <c r="E172" s="93"/>
      <c r="F172" s="94">
        <f t="shared" ref="F172:F178" si="0">IF(E172="○",H$166*H172,0)</f>
        <v>0</v>
      </c>
      <c r="G172" s="139"/>
      <c r="H172" s="165">
        <v>4000</v>
      </c>
      <c r="I172" s="184">
        <v>3300</v>
      </c>
      <c r="J172" s="4"/>
    </row>
    <row r="173" spans="1:10" ht="15" customHeight="1">
      <c r="A173" s="139"/>
      <c r="B173" s="82"/>
      <c r="C173" s="64" t="s">
        <v>79</v>
      </c>
      <c r="D173" s="205"/>
      <c r="E173" s="93"/>
      <c r="F173" s="94">
        <f t="shared" si="0"/>
        <v>0</v>
      </c>
      <c r="G173" s="139"/>
      <c r="H173" s="165">
        <v>4000</v>
      </c>
      <c r="I173" s="185">
        <v>3300</v>
      </c>
      <c r="J173" s="4"/>
    </row>
    <row r="174" spans="1:10" ht="15" customHeight="1">
      <c r="A174" s="139"/>
      <c r="B174" s="82"/>
      <c r="C174" s="64" t="s">
        <v>81</v>
      </c>
      <c r="D174" s="92"/>
      <c r="E174" s="93"/>
      <c r="F174" s="94">
        <f t="shared" si="0"/>
        <v>0</v>
      </c>
      <c r="G174" s="139"/>
      <c r="H174" s="165">
        <v>7000</v>
      </c>
      <c r="I174" s="186">
        <v>0</v>
      </c>
      <c r="J174" s="4"/>
    </row>
    <row r="175" spans="1:10" ht="15" customHeight="1">
      <c r="A175" s="139"/>
      <c r="B175" s="82"/>
      <c r="C175" s="64" t="s">
        <v>184</v>
      </c>
      <c r="D175" s="240" t="s">
        <v>235</v>
      </c>
      <c r="E175" s="93" t="s">
        <v>236</v>
      </c>
      <c r="F175" s="94">
        <f t="shared" si="0"/>
        <v>7000</v>
      </c>
      <c r="G175" s="139"/>
      <c r="H175" s="165">
        <f>H171</f>
        <v>7000</v>
      </c>
      <c r="I175" s="187"/>
      <c r="J175" s="4"/>
    </row>
    <row r="176" spans="1:10" ht="15" customHeight="1">
      <c r="A176" s="139"/>
      <c r="B176" s="82"/>
      <c r="C176" s="166" t="s">
        <v>232</v>
      </c>
      <c r="D176" s="92"/>
      <c r="E176" s="93"/>
      <c r="F176" s="94">
        <f t="shared" si="0"/>
        <v>0</v>
      </c>
      <c r="G176" s="139"/>
      <c r="H176" s="165">
        <f>H171+I176</f>
        <v>19500</v>
      </c>
      <c r="I176" s="188">
        <v>12500</v>
      </c>
      <c r="J176" s="4"/>
    </row>
    <row r="177" spans="1:10" ht="15" customHeight="1">
      <c r="A177" s="139"/>
      <c r="B177" s="95"/>
      <c r="C177" s="167" t="s">
        <v>233</v>
      </c>
      <c r="D177" s="97"/>
      <c r="E177" s="98"/>
      <c r="F177" s="99">
        <f t="shared" si="0"/>
        <v>0</v>
      </c>
      <c r="G177" s="139"/>
      <c r="H177" s="168">
        <f>H172+I177</f>
        <v>4000</v>
      </c>
      <c r="I177" s="188">
        <v>0</v>
      </c>
      <c r="J177" s="4"/>
    </row>
    <row r="178" spans="1:10" ht="15" customHeight="1">
      <c r="A178" s="139"/>
      <c r="B178" s="4"/>
      <c r="C178" s="4" t="s">
        <v>185</v>
      </c>
      <c r="D178" s="4"/>
      <c r="E178" s="105"/>
      <c r="F178" s="46">
        <f t="shared" si="0"/>
        <v>0</v>
      </c>
      <c r="G178" s="139"/>
      <c r="H178" s="169">
        <v>4000</v>
      </c>
      <c r="I178" s="187"/>
      <c r="J178" s="4"/>
    </row>
    <row r="179" spans="1:10" ht="15" customHeight="1">
      <c r="A179" s="139"/>
      <c r="B179" s="4"/>
      <c r="C179" s="4"/>
      <c r="D179" s="4"/>
      <c r="E179" s="4"/>
      <c r="F179" s="4"/>
      <c r="G179" s="139"/>
      <c r="H179" s="4"/>
      <c r="I179" s="4"/>
      <c r="J179" s="47" t="s">
        <v>186</v>
      </c>
    </row>
    <row r="180" spans="1:10" ht="15" customHeight="1">
      <c r="A180" s="139"/>
      <c r="B180" s="4"/>
      <c r="C180" s="4"/>
      <c r="D180" s="4"/>
      <c r="E180" s="141">
        <f>IF(C150&lt;J180+1,"早割り適用",0)</f>
        <v>0</v>
      </c>
      <c r="F180" s="46">
        <f>IF(E180="早割り適用",H180,0)</f>
        <v>0</v>
      </c>
      <c r="G180" s="139"/>
      <c r="H180" s="169">
        <v>-2000</v>
      </c>
      <c r="I180" s="4" t="s">
        <v>187</v>
      </c>
      <c r="J180" s="48">
        <v>44393</v>
      </c>
    </row>
    <row r="181" spans="1:10" ht="15" customHeight="1">
      <c r="A181" s="139"/>
      <c r="B181" s="4"/>
      <c r="C181" s="4"/>
      <c r="D181" s="4"/>
      <c r="E181" s="4"/>
      <c r="F181" s="4"/>
      <c r="G181" s="139"/>
      <c r="H181" s="4"/>
      <c r="I181" s="4"/>
      <c r="J181" s="4"/>
    </row>
    <row r="182" spans="1:10" ht="15" customHeight="1">
      <c r="A182" s="139"/>
      <c r="B182" s="4"/>
      <c r="C182" s="4"/>
      <c r="D182" s="105" t="str">
        <f>IF(E182&gt;0,"シンポジウム参加費等（見積）","")</f>
        <v>シンポジウム参加費等（見積）</v>
      </c>
      <c r="E182" s="46">
        <f>IF(H182&gt;0,H182,0)</f>
        <v>7000</v>
      </c>
      <c r="F182" s="4"/>
      <c r="G182" s="139"/>
      <c r="H182" s="170">
        <f>SUM(F167,F171:F178,F180)</f>
        <v>7000</v>
      </c>
      <c r="I182" s="29" t="s">
        <v>188</v>
      </c>
      <c r="J182" s="4"/>
    </row>
    <row r="183" spans="1:10" ht="15" customHeight="1">
      <c r="A183" s="139"/>
      <c r="B183" s="4"/>
      <c r="C183" s="4"/>
      <c r="D183" s="4"/>
      <c r="E183" s="4"/>
      <c r="F183" s="4"/>
      <c r="G183" s="139"/>
      <c r="H183" s="4"/>
      <c r="I183" s="4"/>
      <c r="J183" s="4"/>
    </row>
    <row r="184" spans="1:10" ht="15" customHeight="1">
      <c r="A184" s="139"/>
      <c r="B184" s="171" t="s">
        <v>189</v>
      </c>
      <c r="C184" s="171" t="s">
        <v>190</v>
      </c>
      <c r="D184" s="172"/>
      <c r="E184" s="74"/>
      <c r="F184" s="157" t="s">
        <v>176</v>
      </c>
      <c r="G184" s="139"/>
      <c r="H184" s="57" t="s">
        <v>191</v>
      </c>
      <c r="I184" s="4"/>
      <c r="J184" s="4"/>
    </row>
    <row r="185" spans="1:10" ht="15" customHeight="1">
      <c r="A185" s="139"/>
      <c r="B185" s="29" t="s">
        <v>192</v>
      </c>
      <c r="C185" s="55" t="s">
        <v>193</v>
      </c>
      <c r="D185" s="120"/>
      <c r="E185" s="173"/>
      <c r="F185" s="174"/>
      <c r="G185" s="139"/>
      <c r="H185" s="57" t="s">
        <v>194</v>
      </c>
      <c r="I185" s="4"/>
      <c r="J185" s="4"/>
    </row>
    <row r="186" spans="1:10" ht="15" customHeight="1">
      <c r="A186" s="139"/>
      <c r="B186" s="29" t="s">
        <v>195</v>
      </c>
      <c r="C186" s="55" t="s">
        <v>196</v>
      </c>
      <c r="D186" s="120"/>
      <c r="E186" s="173"/>
      <c r="F186" s="174"/>
      <c r="G186" s="139"/>
      <c r="H186" s="57" t="s">
        <v>197</v>
      </c>
      <c r="I186" s="4"/>
      <c r="J186" s="4"/>
    </row>
    <row r="187" spans="1:10" ht="15" customHeight="1">
      <c r="A187" s="139"/>
      <c r="B187" s="29" t="s">
        <v>198</v>
      </c>
      <c r="C187" s="55" t="s">
        <v>199</v>
      </c>
      <c r="D187" s="120"/>
      <c r="E187" s="173"/>
      <c r="F187" s="174"/>
      <c r="G187" s="139"/>
      <c r="H187" s="57" t="s">
        <v>194</v>
      </c>
      <c r="I187" s="4"/>
      <c r="J187" s="4"/>
    </row>
    <row r="188" spans="1:10" ht="15" customHeight="1">
      <c r="A188" s="139"/>
      <c r="B188" s="29" t="s">
        <v>200</v>
      </c>
      <c r="C188" s="55" t="s">
        <v>201</v>
      </c>
      <c r="D188" s="120"/>
      <c r="E188" s="173"/>
      <c r="F188" s="174"/>
      <c r="G188" s="139"/>
      <c r="H188" s="57" t="s">
        <v>194</v>
      </c>
      <c r="I188" s="4"/>
      <c r="J188" s="4"/>
    </row>
    <row r="189" spans="1:10" ht="15" customHeight="1">
      <c r="A189" s="139"/>
      <c r="B189" s="29" t="s">
        <v>202</v>
      </c>
      <c r="C189" s="55" t="s">
        <v>203</v>
      </c>
      <c r="D189" s="120"/>
      <c r="E189" s="173"/>
      <c r="F189" s="174"/>
      <c r="G189" s="139"/>
      <c r="H189" s="57" t="s">
        <v>204</v>
      </c>
      <c r="I189" s="4"/>
      <c r="J189" s="4"/>
    </row>
    <row r="190" spans="1:10" ht="15" customHeight="1">
      <c r="A190" s="139"/>
      <c r="B190" s="29" t="s">
        <v>205</v>
      </c>
      <c r="C190" s="55" t="s">
        <v>206</v>
      </c>
      <c r="D190" s="120"/>
      <c r="E190" s="173"/>
      <c r="F190" s="174"/>
      <c r="G190" s="139"/>
      <c r="H190" s="57" t="s">
        <v>197</v>
      </c>
      <c r="I190" s="4"/>
      <c r="J190" s="4"/>
    </row>
    <row r="191" spans="1:10" ht="15" customHeight="1">
      <c r="A191" s="139"/>
      <c r="B191" s="29" t="s">
        <v>207</v>
      </c>
      <c r="C191" s="55" t="s">
        <v>208</v>
      </c>
      <c r="D191" s="120"/>
      <c r="E191" s="173"/>
      <c r="F191" s="174"/>
      <c r="G191" s="139"/>
      <c r="H191" s="57" t="s">
        <v>194</v>
      </c>
      <c r="I191" s="4"/>
      <c r="J191" s="4"/>
    </row>
    <row r="192" spans="1:10" ht="15" customHeight="1">
      <c r="A192" s="139"/>
      <c r="B192" s="29" t="s">
        <v>209</v>
      </c>
      <c r="C192" s="171" t="s">
        <v>210</v>
      </c>
      <c r="D192" s="172"/>
      <c r="E192" s="74"/>
      <c r="F192" s="174"/>
      <c r="G192" s="139"/>
      <c r="H192" s="57" t="s">
        <v>194</v>
      </c>
      <c r="I192" s="4"/>
      <c r="J192" s="4"/>
    </row>
    <row r="193" spans="1:11" ht="15" customHeight="1">
      <c r="A193" s="139"/>
      <c r="B193" s="4"/>
      <c r="C193" s="4"/>
      <c r="D193" s="4"/>
      <c r="E193" s="4"/>
      <c r="F193" s="4"/>
      <c r="G193" s="139"/>
      <c r="H193" s="4"/>
      <c r="I193" s="4"/>
      <c r="J193" s="4"/>
    </row>
    <row r="194" spans="1:11" ht="15" customHeight="1">
      <c r="A194" s="139"/>
      <c r="B194" s="175" t="s">
        <v>211</v>
      </c>
      <c r="C194" s="189"/>
      <c r="D194" s="190"/>
      <c r="E194" s="191"/>
      <c r="F194" s="4"/>
      <c r="G194" s="139"/>
      <c r="H194" s="4"/>
      <c r="I194" s="4"/>
      <c r="J194" s="4"/>
    </row>
    <row r="195" spans="1:11" ht="15" customHeight="1">
      <c r="A195" s="139"/>
      <c r="B195" s="95"/>
      <c r="C195" s="192"/>
      <c r="D195" s="193"/>
      <c r="E195" s="194"/>
      <c r="F195" s="4"/>
      <c r="G195" s="139"/>
      <c r="H195" s="4"/>
      <c r="I195" s="4"/>
      <c r="J195" s="4"/>
      <c r="K195" s="4"/>
    </row>
    <row r="196" spans="1:11" ht="15" customHeight="1">
      <c r="A196" s="139"/>
      <c r="B196" s="4"/>
      <c r="C196" s="4"/>
      <c r="D196" s="4"/>
      <c r="E196" s="4"/>
      <c r="F196" s="4"/>
      <c r="G196" s="139"/>
      <c r="H196" s="4"/>
      <c r="I196" s="4"/>
      <c r="J196" s="4"/>
      <c r="K196" s="4"/>
    </row>
    <row r="197" spans="1:11" ht="15" customHeight="1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</row>
    <row r="198" spans="1:11" ht="15" hidden="1" customHeight="1"/>
    <row r="199" spans="1:11" ht="15" hidden="1" customHeight="1">
      <c r="A199" s="139"/>
      <c r="B199" s="176"/>
      <c r="C199" s="177"/>
      <c r="D199" s="177"/>
      <c r="E199" s="177"/>
      <c r="F199" s="177"/>
      <c r="G199" s="177"/>
      <c r="H199" s="8"/>
      <c r="I199" s="8"/>
      <c r="J199" s="8"/>
      <c r="K199" s="3"/>
    </row>
    <row r="200" spans="1:11" ht="1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ht="1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ht="1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</sheetData>
  <sheetProtection algorithmName="SHA-512" hashValue="ZMcG9yyA9BRXtDLmvf9XiXW3pFpt/pOlZi0cIwy2TuslDETM5H++x6ZjN3YcZqsFHGYpcxub1rKs81wyNDMWOA==" saltValue="pU/FmUTaJveZRdCcmfVJBQ==" spinCount="100000" sheet="1" selectLockedCells="1"/>
  <mergeCells count="42">
    <mergeCell ref="C96:D96"/>
    <mergeCell ref="B11:F12"/>
    <mergeCell ref="C27:C28"/>
    <mergeCell ref="C29:C30"/>
    <mergeCell ref="C71:D71"/>
    <mergeCell ref="C78:D78"/>
    <mergeCell ref="B118:B120"/>
    <mergeCell ref="C118:F118"/>
    <mergeCell ref="C119:F119"/>
    <mergeCell ref="C120:F120"/>
    <mergeCell ref="C97:D97"/>
    <mergeCell ref="C103:D103"/>
    <mergeCell ref="C104:D104"/>
    <mergeCell ref="C105:D105"/>
    <mergeCell ref="C106:D106"/>
    <mergeCell ref="C107:D107"/>
    <mergeCell ref="B112:B116"/>
    <mergeCell ref="D114:E114"/>
    <mergeCell ref="D115:E115"/>
    <mergeCell ref="D116:E116"/>
    <mergeCell ref="B117:F117"/>
    <mergeCell ref="C131:F131"/>
    <mergeCell ref="B121:B123"/>
    <mergeCell ref="C121:F121"/>
    <mergeCell ref="C122:F122"/>
    <mergeCell ref="C123:F123"/>
    <mergeCell ref="B124:B125"/>
    <mergeCell ref="C124:F124"/>
    <mergeCell ref="C125:F125"/>
    <mergeCell ref="B126:B128"/>
    <mergeCell ref="C126:F126"/>
    <mergeCell ref="C127:F127"/>
    <mergeCell ref="C128:F128"/>
    <mergeCell ref="C130:F130"/>
    <mergeCell ref="C194:E195"/>
    <mergeCell ref="C133:F133"/>
    <mergeCell ref="C156:D156"/>
    <mergeCell ref="C157:D157"/>
    <mergeCell ref="C158:D158"/>
    <mergeCell ref="C159:D159"/>
    <mergeCell ref="C160:D160"/>
    <mergeCell ref="D171:D173"/>
  </mergeCells>
  <phoneticPr fontId="3"/>
  <conditionalFormatting sqref="E71">
    <cfRule type="cellIs" dxfId="77" priority="78" operator="notEqual">
      <formula>"OK"</formula>
    </cfRule>
  </conditionalFormatting>
  <conditionalFormatting sqref="C92">
    <cfRule type="cellIs" dxfId="76" priority="80" operator="equal">
      <formula>"優先連絡先"</formula>
    </cfRule>
  </conditionalFormatting>
  <conditionalFormatting sqref="C95">
    <cfRule type="cellIs" dxfId="75" priority="79" operator="equal">
      <formula>"都道府県"</formula>
    </cfRule>
  </conditionalFormatting>
  <conditionalFormatting sqref="E78">
    <cfRule type="cellIs" dxfId="74" priority="77" operator="notEqual">
      <formula>"OK"</formula>
    </cfRule>
  </conditionalFormatting>
  <conditionalFormatting sqref="C102">
    <cfRule type="cellIs" dxfId="73" priority="76" operator="equal">
      <formula>"都道府県"</formula>
    </cfRule>
  </conditionalFormatting>
  <conditionalFormatting sqref="E170">
    <cfRule type="cellIs" dxfId="72" priority="75" operator="notEqual">
      <formula>"OK"</formula>
    </cfRule>
  </conditionalFormatting>
  <conditionalFormatting sqref="C79:C82">
    <cfRule type="expression" dxfId="71" priority="71">
      <formula>$E79="○"</formula>
    </cfRule>
  </conditionalFormatting>
  <conditionalFormatting sqref="D79">
    <cfRule type="expression" dxfId="70" priority="72">
      <formula>$E79="○"</formula>
    </cfRule>
  </conditionalFormatting>
  <conditionalFormatting sqref="D80:D82">
    <cfRule type="expression" dxfId="69" priority="70">
      <formula>$E80="○"</formula>
    </cfRule>
  </conditionalFormatting>
  <conditionalFormatting sqref="D72">
    <cfRule type="expression" dxfId="68" priority="69">
      <formula>$E72="○"</formula>
    </cfRule>
  </conditionalFormatting>
  <conditionalFormatting sqref="C72:C75">
    <cfRule type="expression" dxfId="67" priority="68">
      <formula>$E72="○"</formula>
    </cfRule>
  </conditionalFormatting>
  <conditionalFormatting sqref="D73:D75">
    <cfRule type="expression" dxfId="66" priority="67">
      <formula>$E73="○"</formula>
    </cfRule>
  </conditionalFormatting>
  <conditionalFormatting sqref="C76">
    <cfRule type="expression" dxfId="65" priority="66">
      <formula>$E76="▲"</formula>
    </cfRule>
  </conditionalFormatting>
  <conditionalFormatting sqref="D76">
    <cfRule type="expression" dxfId="64" priority="65">
      <formula>$E76="▲"</formula>
    </cfRule>
  </conditionalFormatting>
  <conditionalFormatting sqref="D166:D167">
    <cfRule type="expression" dxfId="63" priority="64">
      <formula>$E166="申し込む"</formula>
    </cfRule>
  </conditionalFormatting>
  <conditionalFormatting sqref="C166:C167">
    <cfRule type="expression" dxfId="62" priority="63">
      <formula>$E166="申し込む"</formula>
    </cfRule>
  </conditionalFormatting>
  <conditionalFormatting sqref="C155">
    <cfRule type="cellIs" dxfId="61" priority="7" operator="equal">
      <formula>"都道府県"</formula>
    </cfRule>
    <cfRule type="cellIs" dxfId="60" priority="62" operator="notEqual">
      <formula>"都道府県"</formula>
    </cfRule>
  </conditionalFormatting>
  <conditionalFormatting sqref="E166:E167">
    <cfRule type="cellIs" dxfId="59" priority="61" operator="equal">
      <formula>"申し込む"</formula>
    </cfRule>
  </conditionalFormatting>
  <conditionalFormatting sqref="I39">
    <cfRule type="cellIs" dxfId="58" priority="60" operator="notEqual">
      <formula>0</formula>
    </cfRule>
  </conditionalFormatting>
  <conditionalFormatting sqref="F39:F40 F167">
    <cfRule type="cellIs" dxfId="57" priority="59" operator="notEqual">
      <formula>0</formula>
    </cfRule>
  </conditionalFormatting>
  <conditionalFormatting sqref="I40">
    <cfRule type="cellIs" dxfId="56" priority="58" operator="notEqual">
      <formula>0</formula>
    </cfRule>
  </conditionalFormatting>
  <conditionalFormatting sqref="I41">
    <cfRule type="cellIs" dxfId="55" priority="57" operator="notEqual">
      <formula>0</formula>
    </cfRule>
  </conditionalFormatting>
  <conditionalFormatting sqref="F41">
    <cfRule type="cellIs" dxfId="54" priority="56" operator="equal">
      <formula>"申し込む"</formula>
    </cfRule>
  </conditionalFormatting>
  <conditionalFormatting sqref="C44">
    <cfRule type="cellIs" dxfId="53" priority="55" operator="equal">
      <formula>"どうしますか"</formula>
    </cfRule>
  </conditionalFormatting>
  <conditionalFormatting sqref="C43">
    <cfRule type="cellIs" dxfId="52" priority="54" operator="equal">
      <formula>"どうしますか"</formula>
    </cfRule>
  </conditionalFormatting>
  <conditionalFormatting sqref="D43">
    <cfRule type="expression" dxfId="51" priority="53">
      <formula>$C$43="申告あり"</formula>
    </cfRule>
  </conditionalFormatting>
  <conditionalFormatting sqref="D44">
    <cfRule type="expression" dxfId="50" priority="52">
      <formula>$C$44="申し込む"</formula>
    </cfRule>
  </conditionalFormatting>
  <conditionalFormatting sqref="E49">
    <cfRule type="cellIs" dxfId="49" priority="51" operator="notEqual">
      <formula>0</formula>
    </cfRule>
  </conditionalFormatting>
  <conditionalFormatting sqref="E51">
    <cfRule type="cellIs" dxfId="48" priority="50" operator="notEqual">
      <formula>0</formula>
    </cfRule>
  </conditionalFormatting>
  <conditionalFormatting sqref="E84">
    <cfRule type="cellIs" dxfId="47" priority="49" operator="notEqual">
      <formula>0</formula>
    </cfRule>
  </conditionalFormatting>
  <conditionalFormatting sqref="D84">
    <cfRule type="expression" dxfId="46" priority="48">
      <formula>$E$84&lt;&gt;0</formula>
    </cfRule>
  </conditionalFormatting>
  <conditionalFormatting sqref="F80">
    <cfRule type="cellIs" dxfId="45" priority="47" operator="notEqual">
      <formula>0</formula>
    </cfRule>
  </conditionalFormatting>
  <conditionalFormatting sqref="F81">
    <cfRule type="cellIs" dxfId="44" priority="46" operator="notEqual">
      <formula>0</formula>
    </cfRule>
  </conditionalFormatting>
  <conditionalFormatting sqref="F79">
    <cfRule type="cellIs" dxfId="43" priority="45" operator="notEqual">
      <formula>0</formula>
    </cfRule>
  </conditionalFormatting>
  <conditionalFormatting sqref="F82">
    <cfRule type="cellIs" dxfId="42" priority="44" operator="notEqual">
      <formula>0</formula>
    </cfRule>
  </conditionalFormatting>
  <conditionalFormatting sqref="E182">
    <cfRule type="cellIs" dxfId="41" priority="43" operator="notEqual">
      <formula>0</formula>
    </cfRule>
  </conditionalFormatting>
  <conditionalFormatting sqref="D182">
    <cfRule type="expression" dxfId="40" priority="42">
      <formula>$E$182&lt;&gt;0</formula>
    </cfRule>
  </conditionalFormatting>
  <conditionalFormatting sqref="F180">
    <cfRule type="expression" dxfId="39" priority="5">
      <formula>$F$170=0</formula>
    </cfRule>
    <cfRule type="cellIs" dxfId="38" priority="41" operator="notEqual">
      <formula>0</formula>
    </cfRule>
  </conditionalFormatting>
  <conditionalFormatting sqref="F172">
    <cfRule type="cellIs" dxfId="37" priority="40" operator="notEqual">
      <formula>0</formula>
    </cfRule>
  </conditionalFormatting>
  <conditionalFormatting sqref="F173">
    <cfRule type="cellIs" dxfId="36" priority="39" operator="notEqual">
      <formula>0</formula>
    </cfRule>
  </conditionalFormatting>
  <conditionalFormatting sqref="F171">
    <cfRule type="cellIs" dxfId="35" priority="38" operator="notEqual">
      <formula>0</formula>
    </cfRule>
  </conditionalFormatting>
  <conditionalFormatting sqref="F176">
    <cfRule type="cellIs" dxfId="34" priority="37" operator="notEqual">
      <formula>0</formula>
    </cfRule>
  </conditionalFormatting>
  <conditionalFormatting sqref="F177">
    <cfRule type="cellIs" dxfId="33" priority="36" operator="notEqual">
      <formula>0</formula>
    </cfRule>
  </conditionalFormatting>
  <conditionalFormatting sqref="F174">
    <cfRule type="cellIs" dxfId="32" priority="35" operator="notEqual">
      <formula>0</formula>
    </cfRule>
  </conditionalFormatting>
  <conditionalFormatting sqref="F175">
    <cfRule type="cellIs" dxfId="31" priority="34" operator="notEqual">
      <formula>0</formula>
    </cfRule>
  </conditionalFormatting>
  <conditionalFormatting sqref="F178">
    <cfRule type="cellIs" dxfId="30" priority="33" operator="notEqual">
      <formula>0</formula>
    </cfRule>
  </conditionalFormatting>
  <conditionalFormatting sqref="E180">
    <cfRule type="expression" dxfId="29" priority="6">
      <formula>$F$170=0</formula>
    </cfRule>
    <cfRule type="cellIs" dxfId="28" priority="32" operator="notEqual">
      <formula>0</formula>
    </cfRule>
  </conditionalFormatting>
  <conditionalFormatting sqref="C158">
    <cfRule type="cellIs" dxfId="27" priority="31" operator="notEqual">
      <formula>0</formula>
    </cfRule>
  </conditionalFormatting>
  <conditionalFormatting sqref="C159:C160">
    <cfRule type="cellIs" dxfId="26" priority="30" operator="notEqual">
      <formula>0</formula>
    </cfRule>
  </conditionalFormatting>
  <conditionalFormatting sqref="C161:C162">
    <cfRule type="cellIs" dxfId="25" priority="29" operator="notEqual">
      <formula>0</formula>
    </cfRule>
  </conditionalFormatting>
  <conditionalFormatting sqref="C156">
    <cfRule type="cellIs" dxfId="24" priority="28" operator="notEqual">
      <formula>0</formula>
    </cfRule>
  </conditionalFormatting>
  <conditionalFormatting sqref="C157">
    <cfRule type="cellIs" dxfId="23" priority="27" operator="notEqual">
      <formula>0</formula>
    </cfRule>
  </conditionalFormatting>
  <conditionalFormatting sqref="C87">
    <cfRule type="cellIs" dxfId="22" priority="26" operator="notEqual">
      <formula>0</formula>
    </cfRule>
  </conditionalFormatting>
  <conditionalFormatting sqref="C88">
    <cfRule type="cellIs" dxfId="21" priority="25" operator="notEqual">
      <formula>0</formula>
    </cfRule>
  </conditionalFormatting>
  <conditionalFormatting sqref="C90">
    <cfRule type="cellIs" dxfId="20" priority="24" operator="between">
      <formula>12</formula>
      <formula>100</formula>
    </cfRule>
  </conditionalFormatting>
  <conditionalFormatting sqref="C151">
    <cfRule type="cellIs" dxfId="19" priority="23" operator="notEqual">
      <formula>0</formula>
    </cfRule>
  </conditionalFormatting>
  <conditionalFormatting sqref="C152">
    <cfRule type="cellIs" dxfId="18" priority="22" operator="notEqual">
      <formula>0</formula>
    </cfRule>
  </conditionalFormatting>
  <conditionalFormatting sqref="C153">
    <cfRule type="cellIs" dxfId="17" priority="21" operator="between">
      <formula>12</formula>
      <formula>100</formula>
    </cfRule>
  </conditionalFormatting>
  <conditionalFormatting sqref="D49">
    <cfRule type="expression" dxfId="16" priority="20">
      <formula>$E$49&lt;&gt;0</formula>
    </cfRule>
  </conditionalFormatting>
  <conditionalFormatting sqref="D50">
    <cfRule type="expression" dxfId="15" priority="19">
      <formula>$E$50&lt;&gt;0</formula>
    </cfRule>
  </conditionalFormatting>
  <conditionalFormatting sqref="D51">
    <cfRule type="expression" dxfId="14" priority="18">
      <formula>$E$51&lt;&gt;0</formula>
    </cfRule>
  </conditionalFormatting>
  <conditionalFormatting sqref="C150">
    <cfRule type="containsText" dxfId="13" priority="17" operator="containsText" text="確認">
      <formula>NOT(ISERROR(SEARCH("確認",C150)))</formula>
    </cfRule>
  </conditionalFormatting>
  <conditionalFormatting sqref="E140">
    <cfRule type="cellIs" dxfId="12" priority="16" operator="notEqual">
      <formula>0</formula>
    </cfRule>
  </conditionalFormatting>
  <conditionalFormatting sqref="E139">
    <cfRule type="expression" dxfId="11" priority="15">
      <formula>$E$140&gt;0</formula>
    </cfRule>
  </conditionalFormatting>
  <conditionalFormatting sqref="C105">
    <cfRule type="cellIs" dxfId="10" priority="14" operator="notEqual">
      <formula>0</formula>
    </cfRule>
  </conditionalFormatting>
  <conditionalFormatting sqref="C106:C107">
    <cfRule type="cellIs" dxfId="9" priority="13" operator="notEqual">
      <formula>0</formula>
    </cfRule>
  </conditionalFormatting>
  <conditionalFormatting sqref="C103">
    <cfRule type="cellIs" dxfId="8" priority="12" operator="notEqual">
      <formula>0</formula>
    </cfRule>
  </conditionalFormatting>
  <conditionalFormatting sqref="C104">
    <cfRule type="cellIs" dxfId="7" priority="11" operator="notEqual">
      <formula>0</formula>
    </cfRule>
  </conditionalFormatting>
  <conditionalFormatting sqref="J139">
    <cfRule type="cellIs" dxfId="6" priority="83" operator="lessThan">
      <formula>$J$150</formula>
    </cfRule>
  </conditionalFormatting>
  <conditionalFormatting sqref="D45">
    <cfRule type="expression" dxfId="5" priority="10">
      <formula>$C$44="申し込む"</formula>
    </cfRule>
  </conditionalFormatting>
  <conditionalFormatting sqref="E168:F168">
    <cfRule type="expression" dxfId="4" priority="9">
      <formula>$E$167="申し込む"</formula>
    </cfRule>
  </conditionalFormatting>
  <conditionalFormatting sqref="E50">
    <cfRule type="cellIs" dxfId="3" priority="8" operator="notEqual">
      <formula>0</formula>
    </cfRule>
  </conditionalFormatting>
  <conditionalFormatting sqref="C171:C176">
    <cfRule type="expression" dxfId="2" priority="3">
      <formula>$E171="○"</formula>
    </cfRule>
  </conditionalFormatting>
  <conditionalFormatting sqref="C177">
    <cfRule type="expression" dxfId="1" priority="2">
      <formula>$E177="○"</formula>
    </cfRule>
  </conditionalFormatting>
  <conditionalFormatting sqref="D175">
    <cfRule type="expression" dxfId="0" priority="1">
      <formula>$E$175="○"</formula>
    </cfRule>
  </conditionalFormatting>
  <dataValidations count="20">
    <dataValidation type="textLength" allowBlank="1" showInputMessage="1" showErrorMessage="1" sqref="C194:E195" xr:uid="{11A48849-C147-491C-A582-280CA0AB52D9}">
      <formula1>0</formula1>
      <formula2>100</formula2>
    </dataValidation>
    <dataValidation type="list" allowBlank="1" showInputMessage="1" showErrorMessage="1" sqref="C43" xr:uid="{A595E98A-7B97-4EAD-9B0F-C385F0D47ECD}">
      <formula1>"どうしますか,申告あり,申告なし"</formula1>
    </dataValidation>
    <dataValidation type="list" allowBlank="1" showInputMessage="1" showErrorMessage="1" sqref="C44" xr:uid="{7CDAF893-3136-4B7D-A95F-78D0B3D9C44D}">
      <formula1>"どうしますか,申し込む,申し込まない"</formula1>
    </dataValidation>
    <dataValidation type="textLength" allowBlank="1" showInputMessage="1" showErrorMessage="1" sqref="C130:F131 C118:F128 C133:F133" xr:uid="{E180C60C-553C-4979-B011-859E241D9292}">
      <formula1>0</formula1>
      <formula2>50</formula2>
    </dataValidation>
    <dataValidation type="textLength" allowBlank="1" showInputMessage="1" showErrorMessage="1" sqref="D112:D113" xr:uid="{BADBB64D-37C6-45BE-98CF-F9C500ADC144}">
      <formula1>0</formula1>
      <formula2>20</formula2>
    </dataValidation>
    <dataValidation type="textLength" allowBlank="1" showInputMessage="1" showErrorMessage="1" sqref="C156:D160 D114:E116 C96:D97 C103:D107" xr:uid="{046DBF09-EAB5-43A2-A084-38E2E8648771}">
      <formula1>0</formula1>
      <formula2>30</formula2>
    </dataValidation>
    <dataValidation type="list" allowBlank="1" showInputMessage="1" showErrorMessage="1" sqref="I39" xr:uid="{CA2B8A4D-5287-4CA4-8C31-0966FAD1EA0E}">
      <formula1>$N$71:$N$76</formula1>
    </dataValidation>
    <dataValidation type="list" allowBlank="1" showInputMessage="1" showErrorMessage="1" sqref="E166:E167" xr:uid="{C8874095-15C6-46BD-9025-5410315DA34E}">
      <formula1>"申し込む,申し込まない"</formula1>
    </dataValidation>
    <dataValidation type="textLength" allowBlank="1" showInputMessage="1" showErrorMessage="1" sqref="C161 C98 C108" xr:uid="{17DE6E49-FEDB-4AA7-8993-405A92EE0557}">
      <formula1>1</formula1>
      <formula2>13</formula2>
    </dataValidation>
    <dataValidation type="list" allowBlank="1" showInputMessage="1" showErrorMessage="1" sqref="C92" xr:uid="{5EF73824-5EFD-4364-B902-3BD1A76F5977}">
      <formula1>"優先連絡先,自宅,勤務先"</formula1>
    </dataValidation>
    <dataValidation type="list" allowBlank="1" showInputMessage="1" showErrorMessage="1" sqref="E171:E178 E72:E75 E79:E82" xr:uid="{57F9E2DC-C9AD-460C-80CB-C330840893CA}">
      <formula1>"○"</formula1>
    </dataValidation>
    <dataValidation type="whole" imeMode="halfAlpha" allowBlank="1" showInputMessage="1" showErrorMessage="1" sqref="F186 F190" xr:uid="{E37E038D-AAE9-4BC9-A517-6CA4170550A2}">
      <formula1>1</formula1>
      <formula2>4</formula2>
    </dataValidation>
    <dataValidation type="whole" imeMode="halfAlpha" allowBlank="1" showInputMessage="1" showErrorMessage="1" sqref="F185 F187:F188 F191:F192" xr:uid="{27E0463E-4AEB-41B2-B9B9-9874E370501C}">
      <formula1>1</formula1>
      <formula2>5</formula2>
    </dataValidation>
    <dataValidation type="whole" imeMode="halfAlpha" allowBlank="1" showInputMessage="1" showErrorMessage="1" sqref="F189" xr:uid="{9ADF9F36-BCE2-4FBB-A7B1-1EDD6C68A975}">
      <formula1>1</formula1>
      <formula2>6</formula2>
    </dataValidation>
    <dataValidation type="textLength" allowBlank="1" showInputMessage="1" showErrorMessage="1" sqref="C94 C101 C154" xr:uid="{03085621-0A20-468F-8A9C-7D195188FD59}">
      <formula1>0</formula1>
      <formula2>9</formula2>
    </dataValidation>
    <dataValidation type="whole" allowBlank="1" showInputMessage="1" showErrorMessage="1" sqref="C69" xr:uid="{84AAD9D1-F418-459A-BF0F-D3542FF10063}">
      <formula1>2020</formula1>
      <formula2>2028</formula2>
    </dataValidation>
    <dataValidation type="list" allowBlank="1" showInputMessage="1" showErrorMessage="1" sqref="C93" xr:uid="{5C191525-18C6-4DAD-98E6-5E72CD32887E}">
      <formula1>$N$92:$N$94</formula1>
    </dataValidation>
    <dataValidation type="list" allowBlank="1" showInputMessage="1" showErrorMessage="1" sqref="C95 C102" xr:uid="{A6C93633-1E72-44A2-AAF9-E5916FC23EF9}">
      <formula1>$P$69:$P$117</formula1>
    </dataValidation>
    <dataValidation type="list" allowBlank="1" showInputMessage="1" showErrorMessage="1" sqref="E76" xr:uid="{8BCB12C8-C9CD-4A09-AB06-42269EFB473E}">
      <formula1>"▲"</formula1>
    </dataValidation>
    <dataValidation type="textLength" allowBlank="1" showInputMessage="1" showErrorMessage="1" sqref="C155" xr:uid="{C3859F79-AD1A-4F30-8463-F98B4F94253B}">
      <formula1>0</formula1>
      <formula2>4</formula2>
    </dataValidation>
  </dataValidations>
  <hyperlinks>
    <hyperlink ref="D140" r:id="rId1" xr:uid="{0ED13449-5A05-4989-9872-AEE2D2438010}"/>
  </hyperlinks>
  <pageMargins left="0.59055118110236227" right="0.59055118110236227" top="0.47244094488188981" bottom="0.47244094488188981" header="0.19685039370078741" footer="0.19685039370078741"/>
  <pageSetup paperSize="9" scale="70" fitToHeight="0" orientation="portrait" r:id="rId2"/>
  <headerFooter>
    <oddFooter>&amp;L&amp;"Meiryo UI,標準"&amp;10 2021　/　&amp;A　/　&amp;D　/ P&amp;P</oddFooter>
  </headerFooter>
  <rowBreaks count="2" manualBreakCount="2">
    <brk id="65" max="6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JTS</vt:lpstr>
      <vt:lpstr>JTS!Print_Area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cp:lastPrinted>2021-06-13T02:14:41Z</cp:lastPrinted>
  <dcterms:created xsi:type="dcterms:W3CDTF">2021-06-12T06:49:54Z</dcterms:created>
  <dcterms:modified xsi:type="dcterms:W3CDTF">2021-06-14T15:07:59Z</dcterms:modified>
</cp:coreProperties>
</file>