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192.168.40.20\share\005 本部委員会\ＶＥ資格制度委員会\CVS 関係\再認定関係（2003年以降）\⑤ 申請書\"/>
    </mc:Choice>
  </mc:AlternateContent>
  <xr:revisionPtr revIDLastSave="0" documentId="13_ncr:1_{42DE7237-A083-4FCB-806F-272656E1F8E2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様式1" sheetId="5" r:id="rId1"/>
    <sheet name="様式2" sheetId="9" r:id="rId2"/>
    <sheet name="様式3" sheetId="7" r:id="rId3"/>
    <sheet name="様式4" sheetId="10" r:id="rId4"/>
  </sheets>
  <definedNames>
    <definedName name="_xlnm.Print_Area" localSheetId="0">様式1!$A$1:$N$33</definedName>
    <definedName name="_xlnm.Print_Area" localSheetId="1">様式2!$A$1:$V$138</definedName>
    <definedName name="_xlnm.Print_Area" localSheetId="2">様式3!$A$1:$M$114</definedName>
    <definedName name="_xlnm.Print_Area" localSheetId="3">様式4!$A$1:$M$21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7" l="1"/>
  <c r="L18" i="7"/>
  <c r="M60" i="7"/>
  <c r="M61" i="7"/>
  <c r="M62" i="7"/>
  <c r="M63" i="7"/>
  <c r="M59" i="7"/>
  <c r="M53" i="7"/>
  <c r="M54" i="7"/>
  <c r="M55" i="7"/>
  <c r="M56" i="7"/>
  <c r="M52" i="7"/>
  <c r="P121" i="9"/>
  <c r="P120" i="9"/>
  <c r="P118" i="9"/>
  <c r="P117" i="9"/>
  <c r="P116" i="9"/>
  <c r="P115" i="9"/>
  <c r="P114" i="9"/>
  <c r="P112" i="9"/>
  <c r="P111" i="9"/>
  <c r="P110" i="9"/>
  <c r="P109" i="9"/>
  <c r="P108" i="9"/>
  <c r="N95" i="9"/>
  <c r="O95" i="9"/>
  <c r="P95" i="9"/>
  <c r="Q95" i="9"/>
  <c r="R95" i="9"/>
  <c r="S95" i="9"/>
  <c r="T95" i="9"/>
  <c r="U95" i="9"/>
  <c r="V95" i="9"/>
  <c r="N96" i="9"/>
  <c r="O96" i="9"/>
  <c r="P96" i="9"/>
  <c r="Q96" i="9"/>
  <c r="R96" i="9"/>
  <c r="S96" i="9"/>
  <c r="T96" i="9"/>
  <c r="U96" i="9"/>
  <c r="V96" i="9"/>
  <c r="N97" i="9"/>
  <c r="O97" i="9"/>
  <c r="P97" i="9"/>
  <c r="Q97" i="9"/>
  <c r="R97" i="9"/>
  <c r="S97" i="9"/>
  <c r="T97" i="9"/>
  <c r="U97" i="9"/>
  <c r="V97" i="9"/>
  <c r="N98" i="9"/>
  <c r="O98" i="9"/>
  <c r="P98" i="9"/>
  <c r="Q98" i="9"/>
  <c r="R98" i="9"/>
  <c r="S98" i="9"/>
  <c r="T98" i="9"/>
  <c r="U98" i="9"/>
  <c r="V98" i="9"/>
  <c r="V94" i="9"/>
  <c r="U94" i="9"/>
  <c r="T94" i="9"/>
  <c r="S94" i="9"/>
  <c r="R94" i="9"/>
  <c r="Q94" i="9"/>
  <c r="P94" i="9"/>
  <c r="O94" i="9"/>
  <c r="N94" i="9"/>
  <c r="V93" i="9"/>
  <c r="U93" i="9"/>
  <c r="T93" i="9"/>
  <c r="S93" i="9"/>
  <c r="R93" i="9"/>
  <c r="Q93" i="9"/>
  <c r="P93" i="9"/>
  <c r="O93" i="9"/>
  <c r="N93" i="9"/>
  <c r="N88" i="9"/>
  <c r="O88" i="9"/>
  <c r="P88" i="9"/>
  <c r="Q88" i="9"/>
  <c r="R88" i="9"/>
  <c r="S88" i="9"/>
  <c r="T88" i="9"/>
  <c r="U88" i="9"/>
  <c r="V88" i="9"/>
  <c r="N89" i="9"/>
  <c r="O89" i="9"/>
  <c r="P89" i="9"/>
  <c r="Q89" i="9"/>
  <c r="R89" i="9"/>
  <c r="S89" i="9"/>
  <c r="T89" i="9"/>
  <c r="U89" i="9"/>
  <c r="V89" i="9"/>
  <c r="N90" i="9"/>
  <c r="O90" i="9"/>
  <c r="P90" i="9"/>
  <c r="Q90" i="9"/>
  <c r="R90" i="9"/>
  <c r="S90" i="9"/>
  <c r="T90" i="9"/>
  <c r="U90" i="9"/>
  <c r="V90" i="9"/>
  <c r="N91" i="9"/>
  <c r="O91" i="9"/>
  <c r="P91" i="9"/>
  <c r="Q91" i="9"/>
  <c r="R91" i="9"/>
  <c r="S91" i="9"/>
  <c r="T91" i="9"/>
  <c r="U91" i="9"/>
  <c r="V91" i="9"/>
  <c r="V87" i="9"/>
  <c r="U87" i="9"/>
  <c r="T87" i="9"/>
  <c r="S87" i="9"/>
  <c r="R87" i="9"/>
  <c r="Q87" i="9"/>
  <c r="P87" i="9"/>
  <c r="O87" i="9"/>
  <c r="N87" i="9"/>
  <c r="V86" i="9"/>
  <c r="U86" i="9"/>
  <c r="T86" i="9"/>
  <c r="S86" i="9"/>
  <c r="R86" i="9"/>
  <c r="Q86" i="9"/>
  <c r="P86" i="9"/>
  <c r="O86" i="9"/>
  <c r="N86" i="9"/>
  <c r="N65" i="9"/>
  <c r="O65" i="9"/>
  <c r="P65" i="9"/>
  <c r="Q65" i="9"/>
  <c r="R65" i="9"/>
  <c r="S65" i="9"/>
  <c r="T65" i="9"/>
  <c r="U65" i="9"/>
  <c r="V65" i="9"/>
  <c r="N66" i="9"/>
  <c r="O66" i="9"/>
  <c r="P66" i="9"/>
  <c r="Q66" i="9"/>
  <c r="R66" i="9"/>
  <c r="S66" i="9"/>
  <c r="T66" i="9"/>
  <c r="U66" i="9"/>
  <c r="V66" i="9"/>
  <c r="N67" i="9"/>
  <c r="O67" i="9"/>
  <c r="P67" i="9"/>
  <c r="Q67" i="9"/>
  <c r="R67" i="9"/>
  <c r="S67" i="9"/>
  <c r="T67" i="9"/>
  <c r="U67" i="9"/>
  <c r="V67" i="9"/>
  <c r="N68" i="9"/>
  <c r="O68" i="9"/>
  <c r="P68" i="9"/>
  <c r="Q68" i="9"/>
  <c r="R68" i="9"/>
  <c r="S68" i="9"/>
  <c r="T68" i="9"/>
  <c r="U68" i="9"/>
  <c r="V68" i="9"/>
  <c r="N69" i="9"/>
  <c r="O69" i="9"/>
  <c r="P69" i="9"/>
  <c r="Q69" i="9"/>
  <c r="R69" i="9"/>
  <c r="S69" i="9"/>
  <c r="T69" i="9"/>
  <c r="U69" i="9"/>
  <c r="V69" i="9"/>
  <c r="N70" i="9"/>
  <c r="O70" i="9"/>
  <c r="P70" i="9"/>
  <c r="Q70" i="9"/>
  <c r="R70" i="9"/>
  <c r="S70" i="9"/>
  <c r="T70" i="9"/>
  <c r="U70" i="9"/>
  <c r="V70" i="9"/>
  <c r="N71" i="9"/>
  <c r="O71" i="9"/>
  <c r="P71" i="9"/>
  <c r="Q71" i="9"/>
  <c r="R71" i="9"/>
  <c r="S71" i="9"/>
  <c r="T71" i="9"/>
  <c r="U71" i="9"/>
  <c r="V71" i="9"/>
  <c r="N72" i="9"/>
  <c r="O72" i="9"/>
  <c r="P72" i="9"/>
  <c r="Q72" i="9"/>
  <c r="R72" i="9"/>
  <c r="S72" i="9"/>
  <c r="T72" i="9"/>
  <c r="U72" i="9"/>
  <c r="V72" i="9"/>
  <c r="N73" i="9"/>
  <c r="O73" i="9"/>
  <c r="P73" i="9"/>
  <c r="Q73" i="9"/>
  <c r="R73" i="9"/>
  <c r="S73" i="9"/>
  <c r="T73" i="9"/>
  <c r="U73" i="9"/>
  <c r="V73" i="9"/>
  <c r="N74" i="9"/>
  <c r="O74" i="9"/>
  <c r="P74" i="9"/>
  <c r="Q74" i="9"/>
  <c r="R74" i="9"/>
  <c r="S74" i="9"/>
  <c r="T74" i="9"/>
  <c r="U74" i="9"/>
  <c r="V74" i="9"/>
  <c r="N75" i="9"/>
  <c r="O75" i="9"/>
  <c r="P75" i="9"/>
  <c r="Q75" i="9"/>
  <c r="R75" i="9"/>
  <c r="S75" i="9"/>
  <c r="T75" i="9"/>
  <c r="U75" i="9"/>
  <c r="V75" i="9"/>
  <c r="N76" i="9"/>
  <c r="O76" i="9"/>
  <c r="P76" i="9"/>
  <c r="Q76" i="9"/>
  <c r="R76" i="9"/>
  <c r="S76" i="9"/>
  <c r="T76" i="9"/>
  <c r="U76" i="9"/>
  <c r="V76" i="9"/>
  <c r="V64" i="9"/>
  <c r="U64" i="9"/>
  <c r="T64" i="9"/>
  <c r="S64" i="9"/>
  <c r="R64" i="9"/>
  <c r="Q64" i="9"/>
  <c r="P64" i="9"/>
  <c r="O64" i="9"/>
  <c r="N64" i="9"/>
  <c r="V63" i="9"/>
  <c r="U63" i="9"/>
  <c r="T63" i="9"/>
  <c r="S63" i="9"/>
  <c r="R63" i="9"/>
  <c r="Q63" i="9"/>
  <c r="P63" i="9"/>
  <c r="O63" i="9"/>
  <c r="N63" i="9"/>
  <c r="N42" i="9"/>
  <c r="O42" i="9"/>
  <c r="P42" i="9"/>
  <c r="Q42" i="9"/>
  <c r="R42" i="9"/>
  <c r="S42" i="9"/>
  <c r="T42" i="9"/>
  <c r="U42" i="9"/>
  <c r="V42" i="9"/>
  <c r="N43" i="9"/>
  <c r="O43" i="9"/>
  <c r="P43" i="9"/>
  <c r="Q43" i="9"/>
  <c r="R43" i="9"/>
  <c r="S43" i="9"/>
  <c r="T43" i="9"/>
  <c r="U43" i="9"/>
  <c r="V43" i="9"/>
  <c r="N44" i="9"/>
  <c r="O44" i="9"/>
  <c r="P44" i="9"/>
  <c r="Q44" i="9"/>
  <c r="R44" i="9"/>
  <c r="S44" i="9"/>
  <c r="T44" i="9"/>
  <c r="U44" i="9"/>
  <c r="V44" i="9"/>
  <c r="N45" i="9"/>
  <c r="O45" i="9"/>
  <c r="P45" i="9"/>
  <c r="Q45" i="9"/>
  <c r="R45" i="9"/>
  <c r="S45" i="9"/>
  <c r="T45" i="9"/>
  <c r="U45" i="9"/>
  <c r="V45" i="9"/>
  <c r="N46" i="9"/>
  <c r="O46" i="9"/>
  <c r="P46" i="9"/>
  <c r="Q46" i="9"/>
  <c r="R46" i="9"/>
  <c r="S46" i="9"/>
  <c r="T46" i="9"/>
  <c r="U46" i="9"/>
  <c r="V46" i="9"/>
  <c r="N47" i="9"/>
  <c r="O47" i="9"/>
  <c r="P47" i="9"/>
  <c r="Q47" i="9"/>
  <c r="R47" i="9"/>
  <c r="S47" i="9"/>
  <c r="T47" i="9"/>
  <c r="U47" i="9"/>
  <c r="V47" i="9"/>
  <c r="N48" i="9"/>
  <c r="O48" i="9"/>
  <c r="P48" i="9"/>
  <c r="Q48" i="9"/>
  <c r="R48" i="9"/>
  <c r="S48" i="9"/>
  <c r="T48" i="9"/>
  <c r="U48" i="9"/>
  <c r="V48" i="9"/>
  <c r="N49" i="9"/>
  <c r="O49" i="9"/>
  <c r="P49" i="9"/>
  <c r="Q49" i="9"/>
  <c r="R49" i="9"/>
  <c r="S49" i="9"/>
  <c r="T49" i="9"/>
  <c r="U49" i="9"/>
  <c r="V49" i="9"/>
  <c r="N50" i="9"/>
  <c r="O50" i="9"/>
  <c r="P50" i="9"/>
  <c r="Q50" i="9"/>
  <c r="R50" i="9"/>
  <c r="S50" i="9"/>
  <c r="T50" i="9"/>
  <c r="U50" i="9"/>
  <c r="V50" i="9"/>
  <c r="N51" i="9"/>
  <c r="O51" i="9"/>
  <c r="P51" i="9"/>
  <c r="Q51" i="9"/>
  <c r="R51" i="9"/>
  <c r="S51" i="9"/>
  <c r="T51" i="9"/>
  <c r="U51" i="9"/>
  <c r="V51" i="9"/>
  <c r="N52" i="9"/>
  <c r="O52" i="9"/>
  <c r="P52" i="9"/>
  <c r="Q52" i="9"/>
  <c r="R52" i="9"/>
  <c r="S52" i="9"/>
  <c r="T52" i="9"/>
  <c r="U52" i="9"/>
  <c r="V52" i="9"/>
  <c r="N53" i="9"/>
  <c r="O53" i="9"/>
  <c r="P53" i="9"/>
  <c r="Q53" i="9"/>
  <c r="R53" i="9"/>
  <c r="S53" i="9"/>
  <c r="T53" i="9"/>
  <c r="U53" i="9"/>
  <c r="V53" i="9"/>
  <c r="V41" i="9"/>
  <c r="U41" i="9"/>
  <c r="T41" i="9"/>
  <c r="S41" i="9"/>
  <c r="R41" i="9"/>
  <c r="Q41" i="9"/>
  <c r="P41" i="9"/>
  <c r="O41" i="9"/>
  <c r="N41" i="9"/>
  <c r="V40" i="9"/>
  <c r="U40" i="9"/>
  <c r="T40" i="9"/>
  <c r="S40" i="9"/>
  <c r="R40" i="9"/>
  <c r="Q40" i="9"/>
  <c r="P40" i="9"/>
  <c r="O40" i="9"/>
  <c r="N40" i="9"/>
  <c r="L29" i="7"/>
  <c r="E9" i="5"/>
  <c r="K9" i="5" s="1"/>
  <c r="K8" i="5"/>
  <c r="M121" i="9" l="1"/>
  <c r="M112" i="9"/>
  <c r="M110" i="9"/>
  <c r="M111" i="9"/>
  <c r="C4" i="10" l="1"/>
  <c r="C4" i="7"/>
  <c r="C5" i="9"/>
  <c r="L43" i="7" l="1"/>
  <c r="L31" i="7"/>
  <c r="L32" i="7"/>
  <c r="L33" i="7"/>
  <c r="L34" i="7"/>
  <c r="L35" i="7"/>
  <c r="L36" i="7"/>
  <c r="L37" i="7"/>
  <c r="L38" i="7"/>
  <c r="L39" i="7"/>
  <c r="L40" i="7"/>
  <c r="L41" i="7"/>
  <c r="L42" i="7"/>
  <c r="L30" i="7"/>
  <c r="M115" i="9"/>
  <c r="M116" i="9"/>
  <c r="M117" i="9"/>
  <c r="M118" i="9"/>
  <c r="D73" i="7" l="1"/>
  <c r="C51" i="7"/>
  <c r="D95" i="7"/>
  <c r="P134" i="9"/>
  <c r="D102" i="7" l="1"/>
  <c r="G102" i="7" s="1"/>
  <c r="G95" i="7"/>
  <c r="D80" i="7"/>
  <c r="G80" i="7" s="1"/>
  <c r="G73" i="7"/>
  <c r="C58" i="7"/>
  <c r="G58" i="7" s="1"/>
  <c r="G51" i="7"/>
  <c r="D32" i="5"/>
  <c r="P136" i="9"/>
  <c r="M103" i="7" l="1"/>
  <c r="M81" i="7"/>
  <c r="M105" i="7"/>
  <c r="M106" i="7"/>
  <c r="M107" i="7"/>
  <c r="M104" i="7"/>
  <c r="M97" i="7"/>
  <c r="M98" i="7"/>
  <c r="M99" i="7"/>
  <c r="M100" i="7"/>
  <c r="M96" i="7"/>
  <c r="M82" i="7"/>
  <c r="M83" i="7"/>
  <c r="M84" i="7"/>
  <c r="M85" i="7"/>
  <c r="M75" i="7"/>
  <c r="M76" i="7"/>
  <c r="M77" i="7"/>
  <c r="M78" i="7"/>
  <c r="M74" i="7"/>
  <c r="L21" i="7"/>
  <c r="M108" i="7" l="1"/>
  <c r="M109" i="7" s="1"/>
  <c r="M86" i="7"/>
  <c r="M87" i="7" s="1"/>
  <c r="M101" i="7"/>
  <c r="M102" i="7" s="1"/>
  <c r="M64" i="7"/>
  <c r="M65" i="7" s="1"/>
  <c r="M57" i="7"/>
  <c r="M58" i="7" s="1"/>
  <c r="N127" i="9"/>
  <c r="O127" i="9"/>
  <c r="T127" i="9"/>
  <c r="Q127" i="9"/>
  <c r="P127" i="9"/>
  <c r="U127" i="9"/>
  <c r="S127" i="9"/>
  <c r="R127" i="9"/>
  <c r="V127" i="9"/>
  <c r="M79" i="7"/>
  <c r="M80" i="7" s="1"/>
  <c r="M110" i="7" l="1"/>
  <c r="M66" i="7"/>
  <c r="Q131" i="9"/>
  <c r="Q133" i="9" s="1"/>
  <c r="N128" i="9"/>
  <c r="R128" i="9"/>
  <c r="V128" i="9"/>
  <c r="O128" i="9"/>
  <c r="P128" i="9"/>
  <c r="T128" i="9"/>
  <c r="S128" i="9"/>
  <c r="Q128" i="9"/>
  <c r="U128" i="9"/>
  <c r="M88" i="7"/>
  <c r="W98" i="9"/>
  <c r="D31" i="5" l="1"/>
  <c r="E31" i="5" s="1"/>
  <c r="W128" i="9"/>
  <c r="N130" i="9" s="1"/>
  <c r="M138" i="9" s="1"/>
  <c r="E32" i="5"/>
  <c r="C30" i="5" l="1"/>
  <c r="E30" i="5" s="1"/>
  <c r="M114" i="7"/>
  <c r="M139" i="9"/>
  <c r="B5" i="7"/>
  <c r="L22" i="7"/>
  <c r="L44" i="7" l="1"/>
  <c r="M112" i="7" s="1"/>
  <c r="M113" i="7" l="1"/>
  <c r="N113" i="7" s="1"/>
  <c r="F28" i="5"/>
  <c r="C33" i="5" l="1"/>
  <c r="E33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Suzuki</author>
  </authors>
  <commentList>
    <comment ref="A8" authorId="0" shapeId="0" xr:uid="{66E1AF30-2E81-4DC4-9AD5-4704BB0CA83D}">
      <text>
        <r>
          <rPr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I8" authorId="0" shapeId="0" xr:uid="{F31E0D90-635F-4D78-9CB0-96771816E487}">
      <text>
        <r>
          <rPr>
            <sz val="9"/>
            <color indexed="81"/>
            <rFont val="MS P ゴシック"/>
            <family val="3"/>
            <charset val="128"/>
          </rPr>
          <t>登録番号を記載
すると自動表示</t>
        </r>
      </text>
    </comment>
    <comment ref="C9" authorId="0" shapeId="0" xr:uid="{0DB7A45C-16D7-4A47-B030-6B0FE704AFA5}">
      <text>
        <r>
          <rPr>
            <sz val="9"/>
            <color indexed="81"/>
            <rFont val="MS P ゴシック"/>
            <family val="3"/>
            <charset val="128"/>
          </rPr>
          <t>登録番号を記載
すると自動表示</t>
        </r>
      </text>
    </comment>
    <comment ref="I9" authorId="0" shapeId="0" xr:uid="{F43F9A7E-505A-4748-B338-EB7031A05F51}">
      <text>
        <r>
          <rPr>
            <sz val="9"/>
            <color indexed="81"/>
            <rFont val="MS P ゴシック"/>
            <family val="3"/>
            <charset val="128"/>
          </rPr>
          <t>登録番号を記載
すると自動表示</t>
        </r>
      </text>
    </comment>
    <comment ref="A12" authorId="0" shapeId="0" xr:uid="{B5F93126-1F55-4507-977B-2006779FC1F0}">
      <text>
        <r>
          <rPr>
            <sz val="9"/>
            <color indexed="81"/>
            <rFont val="MS P ゴシック"/>
            <family val="3"/>
            <charset val="128"/>
          </rPr>
          <t>yyyy年mm月dd日と西暦で記載</t>
        </r>
      </text>
    </comment>
    <comment ref="A15" authorId="0" shapeId="0" xr:uid="{CD2932C5-5E35-41B1-B2A8-3B25A98CA5E8}">
      <text>
        <r>
          <rPr>
            <sz val="9"/>
            <color indexed="81"/>
            <rFont val="MS P ゴシック"/>
            <family val="3"/>
            <charset val="128"/>
          </rPr>
          <t>***-****-****のように記載</t>
        </r>
      </text>
    </comment>
    <comment ref="I15" authorId="0" shapeId="0" xr:uid="{8091C069-DC59-4D66-9656-3451FAD59C88}">
      <text>
        <r>
          <rPr>
            <sz val="9"/>
            <color indexed="81"/>
            <rFont val="MS P ゴシック"/>
            <family val="3"/>
            <charset val="128"/>
          </rPr>
          <t>****-**-****のように記載</t>
        </r>
      </text>
    </comment>
    <comment ref="A23" authorId="0" shapeId="0" xr:uid="{E97CB7D4-9F15-4295-AFEC-C9A8D565D9D2}">
      <text>
        <r>
          <rPr>
            <sz val="9"/>
            <color indexed="81"/>
            <rFont val="MS P ゴシック"/>
            <family val="3"/>
            <charset val="128"/>
          </rPr>
          <t>***-****-****のように記載</t>
        </r>
      </text>
    </comment>
    <comment ref="I23" authorId="0" shapeId="0" xr:uid="{298652B4-F00F-4ABC-96CA-CD33EF62D581}">
      <text>
        <r>
          <rPr>
            <sz val="9"/>
            <color indexed="81"/>
            <rFont val="MS P ゴシック"/>
            <family val="3"/>
            <charset val="128"/>
          </rPr>
          <t>****-**-****のように記載</t>
        </r>
      </text>
    </comment>
    <comment ref="A26" authorId="0" shapeId="0" xr:uid="{EF6E6A6F-32BA-4D27-B3C5-BAC7C3A2E594}">
      <text>
        <r>
          <rPr>
            <sz val="9"/>
            <color indexed="81"/>
            <rFont val="MS P ゴシック"/>
            <family val="3"/>
            <charset val="128"/>
          </rPr>
          <t>yyyy年mm月dd日と西暦で記載</t>
        </r>
      </text>
    </comment>
    <comment ref="C29" authorId="0" shapeId="0" xr:uid="{90DA544A-5C90-40AB-88D4-49EE13C4ED5F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  <comment ref="E30" authorId="0" shapeId="0" xr:uid="{E6767A1E-CEE7-414F-A49B-6AEDFBCE9648}">
      <text>
        <r>
          <rPr>
            <sz val="9"/>
            <color indexed="81"/>
            <rFont val="MS P ゴシック"/>
            <family val="3"/>
            <charset val="128"/>
          </rPr>
          <t>要件を満たしているか否か（以下同じ）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Suzuki</author>
  </authors>
  <commentList>
    <comment ref="N33" authorId="0" shapeId="0" xr:uid="{FD602533-621E-4002-A2FB-A0D79D707113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  <comment ref="J39" authorId="0" shapeId="0" xr:uid="{9910731B-E1E9-4D2D-A3F3-5E81A99E5BB9}">
      <text>
        <r>
          <rPr>
            <sz val="9"/>
            <color indexed="81"/>
            <rFont val="MS P ゴシック"/>
            <family val="3"/>
            <charset val="128"/>
          </rPr>
          <t>yyyy年mm月dd日と西暦で記載</t>
        </r>
      </text>
    </comment>
    <comment ref="L39" authorId="0" shapeId="0" xr:uid="{3E472469-F0BB-41BF-8FF0-5DBD817E36F4}">
      <text>
        <r>
          <rPr>
            <sz val="9"/>
            <color indexed="81"/>
            <rFont val="MS P ゴシック"/>
            <family val="3"/>
            <charset val="128"/>
          </rPr>
          <t>数字のみ記載</t>
        </r>
      </text>
    </comment>
    <comment ref="M39" authorId="0" shapeId="0" xr:uid="{6141C6F1-DE1D-4917-A5AD-063969685FE6}">
      <text>
        <r>
          <rPr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N56" authorId="0" shapeId="0" xr:uid="{C7307F44-E405-4090-AB3A-2E7437FE0860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  <comment ref="J62" authorId="0" shapeId="0" xr:uid="{0635B021-C8C6-4743-B4C6-F0D856B6B0ED}">
      <text>
        <r>
          <rPr>
            <sz val="9"/>
            <color indexed="81"/>
            <rFont val="MS P ゴシック"/>
            <family val="3"/>
            <charset val="128"/>
          </rPr>
          <t>yyyy年mm月dd日と西暦で記載</t>
        </r>
      </text>
    </comment>
    <comment ref="L62" authorId="0" shapeId="0" xr:uid="{3BBABE3A-EEA4-45B3-850D-3BC8D3A07161}">
      <text>
        <r>
          <rPr>
            <sz val="9"/>
            <color indexed="81"/>
            <rFont val="MS P ゴシック"/>
            <family val="3"/>
            <charset val="128"/>
          </rPr>
          <t>数字のみ記載</t>
        </r>
      </text>
    </comment>
    <comment ref="M62" authorId="0" shapeId="0" xr:uid="{5CDAE11F-3B16-4D23-A4CE-1878B861FB9F}">
      <text>
        <r>
          <rPr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N79" authorId="0" shapeId="0" xr:uid="{24AC9A88-E67F-4149-B574-29D634BE0B84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  <comment ref="J85" authorId="0" shapeId="0" xr:uid="{59CD4787-87AF-408D-B483-A151337544C0}">
      <text>
        <r>
          <rPr>
            <sz val="9"/>
            <color indexed="81"/>
            <rFont val="MS P ゴシック"/>
            <family val="3"/>
            <charset val="128"/>
          </rPr>
          <t>yyyy年mm月dd日と西暦で記載</t>
        </r>
      </text>
    </comment>
    <comment ref="L85" authorId="0" shapeId="0" xr:uid="{3B2D18BC-E67E-4C88-BAA2-87A8DC819892}">
      <text>
        <r>
          <rPr>
            <sz val="9"/>
            <color indexed="81"/>
            <rFont val="MS P ゴシック"/>
            <family val="3"/>
            <charset val="128"/>
          </rPr>
          <t>数字のみ記載</t>
        </r>
      </text>
    </comment>
    <comment ref="M85" authorId="0" shapeId="0" xr:uid="{7AFA0431-4CDA-4183-8133-D0AC5594594F}">
      <text>
        <r>
          <rPr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H92" authorId="0" shapeId="0" xr:uid="{41A3E6FD-57A1-4DDD-8F3E-F0BD218DA149}">
      <text>
        <r>
          <rPr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J92" authorId="0" shapeId="0" xr:uid="{503ACDBB-9B45-4CA8-86D5-737D85874263}">
      <text>
        <r>
          <rPr>
            <sz val="9"/>
            <color indexed="81"/>
            <rFont val="MS P ゴシック"/>
            <family val="3"/>
            <charset val="128"/>
          </rPr>
          <t>yyyy年mm月dd日と西暦で記載</t>
        </r>
      </text>
    </comment>
    <comment ref="M92" authorId="0" shapeId="0" xr:uid="{F4B77CC0-A4B4-47C0-AAA4-5E5086102DA7}">
      <text>
        <r>
          <rPr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N101" authorId="0" shapeId="0" xr:uid="{9F3582CC-D973-48AC-B18E-184258924E96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  <comment ref="J107" authorId="0" shapeId="0" xr:uid="{0338B4DF-181A-437D-B714-B5013C944812}">
      <text>
        <r>
          <rPr>
            <sz val="9"/>
            <color indexed="81"/>
            <rFont val="MS P ゴシック"/>
            <family val="3"/>
            <charset val="128"/>
          </rPr>
          <t>yyyy年mm月dd日と西暦で記載</t>
        </r>
      </text>
    </comment>
    <comment ref="L107" authorId="0" shapeId="0" xr:uid="{686C384F-7F68-4F8B-A41A-F1D871B7687F}">
      <text>
        <r>
          <rPr>
            <sz val="9"/>
            <color indexed="81"/>
            <rFont val="MS P ゴシック"/>
            <family val="3"/>
            <charset val="128"/>
          </rPr>
          <t>数字のみ記載</t>
        </r>
      </text>
    </comment>
    <comment ref="M107" authorId="0" shapeId="0" xr:uid="{33F4F8CE-3CA7-4FFE-9FFD-BEAC73C2C40F}">
      <text>
        <r>
          <rPr>
            <sz val="9"/>
            <color indexed="81"/>
            <rFont val="MS P ゴシック"/>
            <family val="3"/>
            <charset val="128"/>
          </rPr>
          <t>講座名を記載すると、“3”が自動表示</t>
        </r>
      </text>
    </comment>
    <comment ref="H113" authorId="0" shapeId="0" xr:uid="{250C528E-0A8E-41CB-ABF8-F1A1CD36638A}">
      <text>
        <r>
          <rPr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J113" authorId="0" shapeId="0" xr:uid="{97DB1CE1-20EA-4FCE-A68C-0CE5A4311318}">
      <text>
        <r>
          <rPr>
            <sz val="9"/>
            <color indexed="81"/>
            <rFont val="MS P ゴシック"/>
            <family val="3"/>
            <charset val="128"/>
          </rPr>
          <t>yyyy年mm月dd日と西暦で記載</t>
        </r>
      </text>
    </comment>
    <comment ref="M113" authorId="0" shapeId="0" xr:uid="{3F2166E2-7D07-4C30-869C-92794EDF0405}">
      <text>
        <r>
          <rPr>
            <sz val="9"/>
            <color indexed="81"/>
            <rFont val="MS P ゴシック"/>
            <family val="3"/>
            <charset val="128"/>
          </rPr>
          <t>タイトルを記載すると“3”が自動表示</t>
        </r>
      </text>
    </comment>
    <comment ref="H119" authorId="0" shapeId="0" xr:uid="{8B3D25E9-9F22-4543-8CA6-57D76F470152}">
      <text>
        <r>
          <rPr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J119" authorId="0" shapeId="0" xr:uid="{EDAC1497-22C2-4D9A-81F6-D0CC86EBEF7B}">
      <text>
        <r>
          <rPr>
            <sz val="9"/>
            <color indexed="81"/>
            <rFont val="MS P ゴシック"/>
            <family val="3"/>
            <charset val="128"/>
          </rPr>
          <t>yyyy年mm月dd日～yyyy年mm月dd日と西暦で記載</t>
        </r>
      </text>
    </comment>
    <comment ref="L119" authorId="0" shapeId="0" xr:uid="{523ED045-E8FD-46BF-9CB5-E6DF6EECD805}">
      <text>
        <r>
          <rPr>
            <sz val="9"/>
            <color indexed="81"/>
            <rFont val="MS P ゴシック"/>
            <family val="3"/>
            <charset val="128"/>
          </rPr>
          <t>数字のみ記載</t>
        </r>
      </text>
    </comment>
    <comment ref="M119" authorId="0" shapeId="0" xr:uid="{446E3B0F-FE26-484B-A6D8-0DBE466F9470}">
      <text>
        <r>
          <rPr>
            <sz val="9"/>
            <color indexed="81"/>
            <rFont val="MS P ゴシック"/>
            <family val="3"/>
            <charset val="128"/>
          </rPr>
          <t>研究会名を記載すると、“3”が自動表示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Suzuki</author>
  </authors>
  <commentList>
    <comment ref="B5" authorId="0" shapeId="0" xr:uid="{8CC071E2-D708-4D19-BD38-385A728B2F9A}">
      <text>
        <r>
          <rPr>
            <sz val="9"/>
            <color indexed="81"/>
            <rFont val="MS P ゴシック"/>
            <family val="3"/>
            <charset val="128"/>
          </rPr>
          <t>様式3での申請の要否を表示</t>
        </r>
      </text>
    </comment>
    <comment ref="J16" authorId="0" shapeId="0" xr:uid="{6F2A593D-48BE-41DE-B3D8-183E05504C40}">
      <text>
        <r>
          <rPr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L16" authorId="0" shapeId="0" xr:uid="{DC20C9B6-9EB1-48DD-8897-61348EDDBF52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  <comment ref="H17" authorId="0" shapeId="0" xr:uid="{17A8519D-F085-4660-AB17-C6A55B03A64A}">
      <text>
        <r>
          <rPr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I17" authorId="0" shapeId="0" xr:uid="{560DD62D-91BA-48B1-BA5F-ED9667735208}">
      <text>
        <r>
          <rPr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H20" authorId="0" shapeId="0" xr:uid="{5CC9EC4A-83AA-451C-9AE8-4EF3EAAB297B}">
      <text>
        <r>
          <rPr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I20" authorId="0" shapeId="0" xr:uid="{E4803843-75CD-48B1-A67E-A8FF4F53BEBE}">
      <text>
        <r>
          <rPr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J20" authorId="0" shapeId="0" xr:uid="{134B016B-4EED-4C26-804D-54517B6D2F94}">
      <text>
        <r>
          <rPr>
            <sz val="9"/>
            <color indexed="81"/>
            <rFont val="MS P ゴシック"/>
            <family val="3"/>
            <charset val="128"/>
          </rPr>
          <t>数字のみ記載</t>
        </r>
      </text>
    </comment>
    <comment ref="J28" authorId="0" shapeId="0" xr:uid="{7DEC0DA7-3E56-4305-BC2C-8CE6153E7164}">
      <text>
        <r>
          <rPr>
            <sz val="9"/>
            <color indexed="81"/>
            <rFont val="MS P ゴシック"/>
            <family val="3"/>
            <charset val="128"/>
          </rPr>
          <t>yyyy年mm月dd日と西暦で記載</t>
        </r>
      </text>
    </comment>
    <comment ref="L28" authorId="0" shapeId="0" xr:uid="{1762AB1B-C46B-4DFF-B159-285FFC51467B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  <comment ref="C50" authorId="0" shapeId="0" xr:uid="{2E4E8B08-3197-4C66-BE66-24EFB767698F}">
      <text>
        <r>
          <rPr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G50" authorId="0" shapeId="0" xr:uid="{CEF7AA4B-E813-4259-9D88-90FE54CD5258}">
      <text>
        <r>
          <rPr>
            <sz val="9"/>
            <color indexed="81"/>
            <rFont val="MS P ゴシック"/>
            <family val="3"/>
            <charset val="128"/>
          </rPr>
          <t>yyyy年mm月dd日～yyyy年mm月dd日と西暦で記載</t>
        </r>
      </text>
    </comment>
    <comment ref="I50" authorId="0" shapeId="0" xr:uid="{BBAA8463-3B01-42D6-B153-1ADF04718C5C}">
      <text>
        <r>
          <rPr>
            <sz val="9"/>
            <color indexed="81"/>
            <rFont val="MS P ゴシック"/>
            <family val="3"/>
            <charset val="128"/>
          </rPr>
          <t>数字のみ記載</t>
        </r>
      </text>
    </comment>
    <comment ref="K50" authorId="0" shapeId="0" xr:uid="{693D7B83-44B8-42BA-8114-5F32F4A31C59}">
      <text>
        <r>
          <rPr>
            <sz val="9"/>
            <color indexed="81"/>
            <rFont val="MS P ゴシック"/>
            <family val="3"/>
            <charset val="128"/>
          </rPr>
          <t>数字のみ記載
(10％なら10、100％
 なら100と入力）</t>
        </r>
      </text>
    </comment>
    <comment ref="M50" authorId="0" shapeId="0" xr:uid="{950C2F47-D352-43FD-85D3-9A3F78915FF7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  <comment ref="C51" authorId="0" shapeId="0" xr:uid="{1D490EDC-440F-49BF-995C-67644522A3A4}">
      <text>
        <r>
          <rPr>
            <sz val="9"/>
            <color indexed="81"/>
            <rFont val="MS P ゴシック"/>
            <family val="3"/>
            <charset val="128"/>
          </rPr>
          <t>自動表示</t>
        </r>
      </text>
    </comment>
    <comment ref="G51" authorId="0" shapeId="0" xr:uid="{8C2CAD57-9FCC-4A8A-84AD-75CA3667BA7A}">
      <text>
        <r>
          <rPr>
            <sz val="9"/>
            <color indexed="81"/>
            <rFont val="MS P ゴシック"/>
            <family val="3"/>
            <charset val="128"/>
          </rPr>
          <t>自動表示</t>
        </r>
      </text>
    </comment>
    <comment ref="C58" authorId="0" shapeId="0" xr:uid="{99174B87-47B5-47E5-B267-3108089B13BE}">
      <text>
        <r>
          <rPr>
            <sz val="9"/>
            <color indexed="81"/>
            <rFont val="MS P ゴシック"/>
            <family val="3"/>
            <charset val="128"/>
          </rPr>
          <t>自動表示</t>
        </r>
      </text>
    </comment>
    <comment ref="G58" authorId="0" shapeId="0" xr:uid="{CC1E41D3-BEED-4225-A49C-03189482C9AE}">
      <text>
        <r>
          <rPr>
            <sz val="9"/>
            <color indexed="81"/>
            <rFont val="MS P ゴシック"/>
            <family val="3"/>
            <charset val="128"/>
          </rPr>
          <t>自動表示</t>
        </r>
      </text>
    </comment>
    <comment ref="G72" authorId="0" shapeId="0" xr:uid="{0BA63985-CA80-49EC-84C3-5A304166CF46}">
      <text>
        <r>
          <rPr>
            <sz val="9"/>
            <color indexed="81"/>
            <rFont val="MS P ゴシック"/>
            <family val="3"/>
            <charset val="128"/>
          </rPr>
          <t>yyyy年mm月dd日と西暦で記載</t>
        </r>
      </text>
    </comment>
    <comment ref="M72" authorId="0" shapeId="0" xr:uid="{BD653D4C-C8D7-4CF8-8FB8-55A5792BC9B5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  <comment ref="D73" authorId="0" shapeId="0" xr:uid="{1D4E6B50-A68F-49EA-9DDA-18C02243B698}">
      <text>
        <r>
          <rPr>
            <sz val="9"/>
            <color indexed="81"/>
            <rFont val="MS P ゴシック"/>
            <family val="3"/>
            <charset val="128"/>
          </rPr>
          <t>自動表示</t>
        </r>
      </text>
    </comment>
    <comment ref="G73" authorId="0" shapeId="0" xr:uid="{7C35A3F0-236B-4803-A994-4BF112B776D5}">
      <text>
        <r>
          <rPr>
            <sz val="9"/>
            <color indexed="81"/>
            <rFont val="MS P ゴシック"/>
            <family val="3"/>
            <charset val="128"/>
          </rPr>
          <t>自動表示</t>
        </r>
      </text>
    </comment>
    <comment ref="D80" authorId="0" shapeId="0" xr:uid="{9F84306A-AC72-4376-9AD7-48481AE7E056}">
      <text>
        <r>
          <rPr>
            <sz val="9"/>
            <color indexed="81"/>
            <rFont val="MS P ゴシック"/>
            <family val="3"/>
            <charset val="128"/>
          </rPr>
          <t>自動表示</t>
        </r>
      </text>
    </comment>
    <comment ref="G80" authorId="0" shapeId="0" xr:uid="{C5C8A02C-35AC-47DD-82E1-B57FD7EBBCF4}">
      <text>
        <r>
          <rPr>
            <sz val="9"/>
            <color indexed="81"/>
            <rFont val="MS P ゴシック"/>
            <family val="3"/>
            <charset val="128"/>
          </rPr>
          <t>自動表示</t>
        </r>
      </text>
    </comment>
    <comment ref="D94" authorId="0" shapeId="0" xr:uid="{681E4D40-5BAE-472B-B89A-C34DF9723A98}">
      <text>
        <r>
          <rPr>
            <sz val="9"/>
            <color indexed="81"/>
            <rFont val="MS P ゴシック"/>
            <family val="3"/>
            <charset val="128"/>
          </rPr>
          <t>yyyy年mm月dd日～yyyy年mm月dd日と西暦で記載</t>
        </r>
      </text>
    </comment>
    <comment ref="M94" authorId="0" shapeId="0" xr:uid="{E321E3A0-4E51-4390-9319-9F48D56E07AD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  <comment ref="D95" authorId="0" shapeId="0" xr:uid="{8A56160D-A6B9-404A-B590-B3AEB1833AA5}">
      <text>
        <r>
          <rPr>
            <sz val="9"/>
            <color indexed="81"/>
            <rFont val="MS P ゴシック"/>
            <family val="3"/>
            <charset val="128"/>
          </rPr>
          <t>自動表示</t>
        </r>
      </text>
    </comment>
    <comment ref="G95" authorId="0" shapeId="0" xr:uid="{1686D621-9B8C-4052-89F7-122CAA2DF62A}">
      <text>
        <r>
          <rPr>
            <sz val="9"/>
            <color indexed="81"/>
            <rFont val="MS P ゴシック"/>
            <family val="3"/>
            <charset val="128"/>
          </rPr>
          <t>自動表示</t>
        </r>
      </text>
    </comment>
    <comment ref="D102" authorId="0" shapeId="0" xr:uid="{929710EA-152D-4F64-9068-EBBA64516A7E}">
      <text>
        <r>
          <rPr>
            <sz val="9"/>
            <color indexed="81"/>
            <rFont val="MS P ゴシック"/>
            <family val="3"/>
            <charset val="128"/>
          </rPr>
          <t>自動表示</t>
        </r>
      </text>
    </comment>
    <comment ref="G102" authorId="0" shapeId="0" xr:uid="{2151AE02-F848-45A7-9D76-F1ED8C7A9E41}">
      <text>
        <r>
          <rPr>
            <sz val="9"/>
            <color indexed="81"/>
            <rFont val="MS P ゴシック"/>
            <family val="3"/>
            <charset val="128"/>
          </rPr>
          <t>自動表示</t>
        </r>
      </text>
    </comment>
    <comment ref="N113" authorId="0" shapeId="0" xr:uid="{E69F6FBE-B06F-45B9-B77E-D970C0E3A654}">
      <text>
        <r>
          <rPr>
            <sz val="9"/>
            <color indexed="81"/>
            <rFont val="MS P ゴシック"/>
            <family val="3"/>
            <charset val="128"/>
          </rPr>
          <t>要件を満たして
いるか否か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Suzuki</author>
  </authors>
  <commentList>
    <comment ref="A17" authorId="0" shapeId="0" xr:uid="{726822BA-FD87-494E-ADE8-A9ACC6C443EF}">
      <text>
        <r>
          <rPr>
            <sz val="9"/>
            <color indexed="81"/>
            <rFont val="MS P ゴシック"/>
            <family val="3"/>
            <charset val="128"/>
          </rPr>
          <t>yyyy年mm月dd日と西暦で記載</t>
        </r>
      </text>
    </comment>
    <comment ref="C19" authorId="0" shapeId="0" xr:uid="{10E3321F-9844-48CD-9845-022ADA3D77E6}">
      <text>
        <r>
          <rPr>
            <sz val="9"/>
            <color indexed="81"/>
            <rFont val="MS P ゴシック"/>
            <family val="3"/>
            <charset val="128"/>
          </rPr>
          <t>プルダウン
から選択</t>
        </r>
      </text>
    </comment>
  </commentList>
</comments>
</file>

<file path=xl/sharedStrings.xml><?xml version="1.0" encoding="utf-8"?>
<sst xmlns="http://schemas.openxmlformats.org/spreadsheetml/2006/main" count="487" uniqueCount="238">
  <si>
    <t xml:space="preserve"> </t>
  </si>
  <si>
    <t>●</t>
  </si>
  <si>
    <t>コア・コンピテンシー #</t>
    <phoneticPr fontId="17"/>
  </si>
  <si>
    <t>2. 情報の変換</t>
    <rPh sb="3" eb="5">
      <t>ジョウホウ</t>
    </rPh>
    <rPh sb="6" eb="8">
      <t>ヘンカン</t>
    </rPh>
    <phoneticPr fontId="17"/>
  </si>
  <si>
    <t>4. 機能分析</t>
    <rPh sb="3" eb="5">
      <t>キノウ</t>
    </rPh>
    <rPh sb="5" eb="7">
      <t>ブンセキ</t>
    </rPh>
    <phoneticPr fontId="17"/>
  </si>
  <si>
    <t>指導した割合</t>
    <rPh sb="0" eb="2">
      <t>シドウ</t>
    </rPh>
    <rPh sb="4" eb="6">
      <t>ワリアイ</t>
    </rPh>
    <phoneticPr fontId="17"/>
  </si>
  <si>
    <t>ＣＶＳ再認定申請書</t>
    <rPh sb="3" eb="6">
      <t>サイニンテイ</t>
    </rPh>
    <rPh sb="6" eb="9">
      <t>シンセイショ</t>
    </rPh>
    <phoneticPr fontId="17"/>
  </si>
  <si>
    <t>申請者情報</t>
    <rPh sb="0" eb="3">
      <t>シンセイシャ</t>
    </rPh>
    <rPh sb="3" eb="5">
      <t>ジョウホウ</t>
    </rPh>
    <phoneticPr fontId="17"/>
  </si>
  <si>
    <t>開始日</t>
    <rPh sb="0" eb="3">
      <t>カイシビ</t>
    </rPh>
    <phoneticPr fontId="17"/>
  </si>
  <si>
    <t>終了日</t>
    <rPh sb="0" eb="3">
      <t>シュウリョウビ</t>
    </rPh>
    <phoneticPr fontId="17"/>
  </si>
  <si>
    <t>再認定の要件を満たしているか否かについて</t>
    <rPh sb="0" eb="3">
      <t>サイニンテイ</t>
    </rPh>
    <rPh sb="4" eb="6">
      <t>ヨウケン</t>
    </rPh>
    <rPh sb="7" eb="8">
      <t>ミ</t>
    </rPh>
    <rPh sb="14" eb="15">
      <t>イナ</t>
    </rPh>
    <phoneticPr fontId="17"/>
  </si>
  <si>
    <t>ＦＡＸ</t>
    <phoneticPr fontId="17"/>
  </si>
  <si>
    <t>_______________________________________________________________________</t>
    <phoneticPr fontId="17"/>
  </si>
  <si>
    <t>氏　名</t>
    <rPh sb="0" eb="1">
      <t>シ</t>
    </rPh>
    <rPh sb="2" eb="3">
      <t>ナ</t>
    </rPh>
    <phoneticPr fontId="17"/>
  </si>
  <si>
    <t>28点以上必要。</t>
    <rPh sb="2" eb="3">
      <t>テン</t>
    </rPh>
    <rPh sb="3" eb="5">
      <t>イジョウ</t>
    </rPh>
    <rPh sb="5" eb="7">
      <t>ヒツヨウ</t>
    </rPh>
    <phoneticPr fontId="17"/>
  </si>
  <si>
    <t>研究会、大会・セミナー、講座は、対象期間中に開催されたものであることが必要。</t>
    <rPh sb="0" eb="3">
      <t>ケンキュウカイ</t>
    </rPh>
    <rPh sb="4" eb="6">
      <t>タイカイ</t>
    </rPh>
    <rPh sb="12" eb="14">
      <t>コウザ</t>
    </rPh>
    <rPh sb="16" eb="18">
      <t>タイショウ</t>
    </rPh>
    <rPh sb="20" eb="21">
      <t>ナカ</t>
    </rPh>
    <rPh sb="22" eb="24">
      <t>カイサイ</t>
    </rPh>
    <phoneticPr fontId="17"/>
  </si>
  <si>
    <t>大学の学位、国家資格、ＶＥ推進活動は不可。</t>
    <rPh sb="6" eb="8">
      <t>コッカ</t>
    </rPh>
    <rPh sb="8" eb="10">
      <t>シカク</t>
    </rPh>
    <rPh sb="13" eb="15">
      <t>スイシン</t>
    </rPh>
    <rPh sb="15" eb="17">
      <t>カツドウ</t>
    </rPh>
    <rPh sb="18" eb="20">
      <t>フカ</t>
    </rPh>
    <phoneticPr fontId="17"/>
  </si>
  <si>
    <t>「コアコンピテンシー #」の欄には、該当するコア・コンピテンシーを表す数字のみを入力する。例えば、研究会、大会・セミナー、講座の教育目的が「機能分析」の場合は、数字 "4" のみを入力。</t>
    <rPh sb="14" eb="15">
      <t>ラン</t>
    </rPh>
    <rPh sb="45" eb="46">
      <t>タト</t>
    </rPh>
    <rPh sb="64" eb="66">
      <t>キョウイク</t>
    </rPh>
    <rPh sb="66" eb="68">
      <t>モクテキ</t>
    </rPh>
    <rPh sb="70" eb="72">
      <t>キノウ</t>
    </rPh>
    <rPh sb="72" eb="74">
      <t>ブンセキ</t>
    </rPh>
    <phoneticPr fontId="17"/>
  </si>
  <si>
    <t>3. ファシリテーション</t>
    <phoneticPr fontId="17"/>
  </si>
  <si>
    <t>7. ＶＥワークショップ段階</t>
    <rPh sb="12" eb="14">
      <t>ダンカイ</t>
    </rPh>
    <phoneticPr fontId="17"/>
  </si>
  <si>
    <t>9. ＶＥ管理</t>
    <rPh sb="5" eb="7">
      <t>カンリ</t>
    </rPh>
    <phoneticPr fontId="17"/>
  </si>
  <si>
    <t>4. 機能分析</t>
    <rPh sb="3" eb="7">
      <t>キノウブンセキ</t>
    </rPh>
    <phoneticPr fontId="17"/>
  </si>
  <si>
    <t>大会・セミナーの名称</t>
    <rPh sb="0" eb="2">
      <t>タイカイ</t>
    </rPh>
    <rPh sb="8" eb="10">
      <t>メイショウ</t>
    </rPh>
    <phoneticPr fontId="17"/>
  </si>
  <si>
    <t>講座名</t>
    <rPh sb="0" eb="2">
      <t>コウザ</t>
    </rPh>
    <rPh sb="2" eb="3">
      <t>メイ</t>
    </rPh>
    <phoneticPr fontId="17"/>
  </si>
  <si>
    <t>　⑴ チーム・ダイナミクス（集団力学）を管理する　　　⑸ 情報を導き出す</t>
    <phoneticPr fontId="17"/>
  </si>
  <si>
    <t>　⑵ チームを動機づける　　　　　　　　　　　　　　　⑹ ファシリテーションのコア・プラクティスを思い出す</t>
    <phoneticPr fontId="17"/>
  </si>
  <si>
    <t>　⑶ コミュニケーション・スキルを表現する　　　　　　⑺ チームに目的達成に焦点を当て続けさせる</t>
    <phoneticPr fontId="17"/>
  </si>
  <si>
    <t>　⑷ タイム・マネジメント・スキルを発揮する　　　　　⑻ チームを合意形成に導く</t>
    <phoneticPr fontId="17"/>
  </si>
  <si>
    <t>研究会又は勉強会等の名称</t>
    <rPh sb="0" eb="3">
      <t>ケンキュウカイ</t>
    </rPh>
    <rPh sb="3" eb="4">
      <t>マタ</t>
    </rPh>
    <rPh sb="5" eb="7">
      <t>ベンキョウ</t>
    </rPh>
    <rPh sb="7" eb="8">
      <t>カイ</t>
    </rPh>
    <rPh sb="8" eb="9">
      <t>トウ</t>
    </rPh>
    <rPh sb="10" eb="12">
      <t>メイショウ</t>
    </rPh>
    <phoneticPr fontId="17"/>
  </si>
  <si>
    <t>得　点</t>
    <rPh sb="0" eb="1">
      <t>エ</t>
    </rPh>
    <rPh sb="2" eb="3">
      <t>テン</t>
    </rPh>
    <phoneticPr fontId="17"/>
  </si>
  <si>
    <t>　 住　所　　      　  （漢　　字）</t>
    <rPh sb="2" eb="3">
      <t>ジュウ</t>
    </rPh>
    <rPh sb="4" eb="5">
      <t>ショ</t>
    </rPh>
    <phoneticPr fontId="17"/>
  </si>
  <si>
    <t>【 自　宅 】　       　（ローマ字）</t>
    <phoneticPr fontId="17"/>
  </si>
  <si>
    <t xml:space="preserve"> 　生年月日</t>
    <rPh sb="2" eb="6">
      <t>セイネンガッピ</t>
    </rPh>
    <phoneticPr fontId="17"/>
  </si>
  <si>
    <t>　　　　　　　　（漢　　字）</t>
    <phoneticPr fontId="17"/>
  </si>
  <si>
    <t xml:space="preserve">　 氏名　　　     　　（ローマ字）　 </t>
    <phoneticPr fontId="17"/>
  </si>
  <si>
    <t>　 今回の対象期間</t>
    <rPh sb="2" eb="4">
      <t>コンカイ</t>
    </rPh>
    <rPh sb="5" eb="7">
      <t>タイショウ</t>
    </rPh>
    <rPh sb="7" eb="9">
      <t>キカン</t>
    </rPh>
    <phoneticPr fontId="17"/>
  </si>
  <si>
    <t>　 登録番号</t>
    <rPh sb="2" eb="4">
      <t>トウロク</t>
    </rPh>
    <rPh sb="4" eb="6">
      <t>バンゴウ</t>
    </rPh>
    <phoneticPr fontId="17"/>
  </si>
  <si>
    <t>　 電話番号</t>
    <rPh sb="2" eb="4">
      <t>デンワ</t>
    </rPh>
    <rPh sb="4" eb="6">
      <t>バンゴウ</t>
    </rPh>
    <phoneticPr fontId="17"/>
  </si>
  <si>
    <t xml:space="preserve"> 　Emailアドレス</t>
    <phoneticPr fontId="17"/>
  </si>
  <si>
    <t>　 所属・役職名　    （英　　文）</t>
    <phoneticPr fontId="17"/>
  </si>
  <si>
    <t xml:space="preserve">   　　　　　　　　  （和　　文）</t>
    <phoneticPr fontId="17"/>
  </si>
  <si>
    <t>　 提出日</t>
    <rPh sb="2" eb="5">
      <t>テイシュツビ</t>
    </rPh>
    <phoneticPr fontId="17"/>
  </si>
  <si>
    <r>
      <t xml:space="preserve">　 法人名　  　　 　 </t>
    </r>
    <r>
      <rPr>
        <sz val="2"/>
        <color theme="1"/>
        <rFont val="Yu Gothic"/>
        <family val="3"/>
        <charset val="128"/>
        <scheme val="minor"/>
      </rPr>
      <t xml:space="preserve"> </t>
    </r>
    <r>
      <rPr>
        <sz val="11"/>
        <color theme="1"/>
        <rFont val="Yu Gothic"/>
        <family val="3"/>
        <charset val="128"/>
        <scheme val="minor"/>
      </rPr>
      <t>（和　　文）</t>
    </r>
    <rPh sb="2" eb="4">
      <t>ホウジン</t>
    </rPh>
    <rPh sb="4" eb="5">
      <t>ナ</t>
    </rPh>
    <phoneticPr fontId="17"/>
  </si>
  <si>
    <r>
      <t>【 勤務先 】　　　</t>
    </r>
    <r>
      <rPr>
        <sz val="10"/>
        <color theme="1"/>
        <rFont val="Yu Gothic"/>
        <family val="3"/>
        <charset val="128"/>
        <scheme val="minor"/>
      </rPr>
      <t>　</t>
    </r>
    <r>
      <rPr>
        <sz val="11"/>
        <color theme="1"/>
        <rFont val="Yu Gothic"/>
        <family val="3"/>
        <charset val="128"/>
        <scheme val="minor"/>
      </rPr>
      <t>（英　　文）</t>
    </r>
    <phoneticPr fontId="17"/>
  </si>
  <si>
    <r>
      <t xml:space="preserve"> 　所在地　　　　</t>
    </r>
    <r>
      <rPr>
        <sz val="12"/>
        <color theme="1"/>
        <rFont val="Yu Gothic"/>
        <family val="3"/>
        <charset val="128"/>
        <scheme val="minor"/>
      </rPr>
      <t>　</t>
    </r>
    <r>
      <rPr>
        <sz val="11"/>
        <color theme="1"/>
        <rFont val="Yu Gothic"/>
        <family val="2"/>
        <scheme val="minor"/>
      </rPr>
      <t>（ローマ字）</t>
    </r>
    <phoneticPr fontId="17"/>
  </si>
  <si>
    <r>
      <t>　　　　　　　　</t>
    </r>
    <r>
      <rPr>
        <sz val="12"/>
        <color theme="1"/>
        <rFont val="Yu Gothic"/>
        <family val="3"/>
        <charset val="128"/>
        <scheme val="minor"/>
      </rPr>
      <t>　</t>
    </r>
    <r>
      <rPr>
        <sz val="11"/>
        <color theme="1"/>
        <rFont val="Yu Gothic"/>
        <family val="2"/>
        <scheme val="minor"/>
      </rPr>
      <t xml:space="preserve"> （漢　　字）</t>
    </r>
    <phoneticPr fontId="17"/>
  </si>
  <si>
    <t>1点／1年</t>
    <rPh sb="1" eb="2">
      <t>テン</t>
    </rPh>
    <rPh sb="4" eb="5">
      <t>ネン</t>
    </rPh>
    <phoneticPr fontId="17"/>
  </si>
  <si>
    <t>1点／5時間</t>
    <rPh sb="1" eb="2">
      <t>テン</t>
    </rPh>
    <rPh sb="4" eb="6">
      <t>ジカン</t>
    </rPh>
    <phoneticPr fontId="17"/>
  </si>
  <si>
    <t>4点／1年</t>
    <rPh sb="1" eb="2">
      <t>テン</t>
    </rPh>
    <rPh sb="4" eb="5">
      <t>ネン</t>
    </rPh>
    <phoneticPr fontId="17"/>
  </si>
  <si>
    <t>8点／1年</t>
    <rPh sb="1" eb="2">
      <t>テン</t>
    </rPh>
    <rPh sb="4" eb="5">
      <t>ネン</t>
    </rPh>
    <phoneticPr fontId="17"/>
  </si>
  <si>
    <t>10点／1年</t>
    <rPh sb="2" eb="3">
      <t>テン</t>
    </rPh>
    <rPh sb="5" eb="6">
      <t>ネン</t>
    </rPh>
    <phoneticPr fontId="17"/>
  </si>
  <si>
    <t>非営利法人の名称</t>
    <rPh sb="0" eb="3">
      <t>ヒエイリ</t>
    </rPh>
    <rPh sb="3" eb="5">
      <t>ホウジン</t>
    </rPh>
    <rPh sb="6" eb="8">
      <t>メイショウ</t>
    </rPh>
    <phoneticPr fontId="17"/>
  </si>
  <si>
    <t>期　間</t>
    <rPh sb="0" eb="1">
      <t>キ</t>
    </rPh>
    <rPh sb="2" eb="3">
      <t>アイダ</t>
    </rPh>
    <phoneticPr fontId="17"/>
  </si>
  <si>
    <t>開始年</t>
    <rPh sb="0" eb="2">
      <t>カイシ</t>
    </rPh>
    <rPh sb="2" eb="3">
      <t>ネン</t>
    </rPh>
    <phoneticPr fontId="17"/>
  </si>
  <si>
    <t>終了年</t>
    <rPh sb="0" eb="2">
      <t>シュウリョウ</t>
    </rPh>
    <rPh sb="2" eb="3">
      <t>ネン</t>
    </rPh>
    <phoneticPr fontId="17"/>
  </si>
  <si>
    <t>合計点</t>
    <rPh sb="0" eb="2">
      <t>ゴウケイ</t>
    </rPh>
    <rPh sb="2" eb="3">
      <t>テン</t>
    </rPh>
    <phoneticPr fontId="17"/>
  </si>
  <si>
    <t>①～⑦ ＶＥに関する非営利法人の社会貢献活動への支援</t>
    <phoneticPr fontId="17"/>
  </si>
  <si>
    <t>⑧ ＶＥに関する30分以上の発表・講演等</t>
    <rPh sb="5" eb="6">
      <t>カン</t>
    </rPh>
    <rPh sb="10" eb="11">
      <t>フン</t>
    </rPh>
    <rPh sb="11" eb="13">
      <t>イジョウ</t>
    </rPh>
    <rPh sb="14" eb="16">
      <t>ハッピョウ</t>
    </rPh>
    <rPh sb="17" eb="19">
      <t>コウエン</t>
    </rPh>
    <rPh sb="19" eb="20">
      <t>トウ</t>
    </rPh>
    <phoneticPr fontId="17"/>
  </si>
  <si>
    <t>社内外で行ったプレゼンテーションやスピーチが対象。</t>
    <rPh sb="0" eb="3">
      <t>シャナイガイ</t>
    </rPh>
    <rPh sb="4" eb="5">
      <t>オコナ</t>
    </rPh>
    <rPh sb="22" eb="24">
      <t>タイショウ</t>
    </rPh>
    <phoneticPr fontId="17"/>
  </si>
  <si>
    <t>1回につき1点。</t>
    <rPh sb="1" eb="2">
      <t>カイ</t>
    </rPh>
    <rPh sb="6" eb="7">
      <t>テン</t>
    </rPh>
    <phoneticPr fontId="17"/>
  </si>
  <si>
    <t>発表又は講演等の場所</t>
    <rPh sb="0" eb="2">
      <t>ハッピョウ</t>
    </rPh>
    <rPh sb="2" eb="3">
      <t>マタ</t>
    </rPh>
    <rPh sb="4" eb="6">
      <t>コウエン</t>
    </rPh>
    <rPh sb="6" eb="7">
      <t>トウ</t>
    </rPh>
    <rPh sb="8" eb="10">
      <t>バショ</t>
    </rPh>
    <phoneticPr fontId="17"/>
  </si>
  <si>
    <t>発表又は講演日</t>
    <rPh sb="0" eb="2">
      <t>ハッピョウ</t>
    </rPh>
    <rPh sb="2" eb="3">
      <t>マタ</t>
    </rPh>
    <rPh sb="4" eb="6">
      <t>コウエン</t>
    </rPh>
    <rPh sb="6" eb="7">
      <t>ヒ</t>
    </rPh>
    <phoneticPr fontId="17"/>
  </si>
  <si>
    <t>⑨ ＶＥに関する教育</t>
    <rPh sb="5" eb="6">
      <t>カン</t>
    </rPh>
    <rPh sb="8" eb="10">
      <t>キョウイク</t>
    </rPh>
    <phoneticPr fontId="17"/>
  </si>
  <si>
    <t>ＶＭＦ1、ＶＭＦ2 
or 
ＶＥ－ＷＳＳ等</t>
    <rPh sb="21" eb="22">
      <t>トウ</t>
    </rPh>
    <phoneticPr fontId="17"/>
  </si>
  <si>
    <t>１回につき1点。</t>
    <rPh sb="1" eb="2">
      <t>カイ</t>
    </rPh>
    <rPh sb="6" eb="7">
      <t>テン</t>
    </rPh>
    <phoneticPr fontId="17"/>
  </si>
  <si>
    <t>指導期間</t>
    <rPh sb="0" eb="1">
      <t>シルベ</t>
    </rPh>
    <rPh sb="1" eb="3">
      <t>キカン</t>
    </rPh>
    <phoneticPr fontId="17"/>
  </si>
  <si>
    <t>顧客名</t>
    <rPh sb="0" eb="2">
      <t>コキャク</t>
    </rPh>
    <rPh sb="2" eb="3">
      <t>ナ</t>
    </rPh>
    <phoneticPr fontId="17"/>
  </si>
  <si>
    <t>申請内容が事実と相違ないことの証明</t>
    <rPh sb="0" eb="2">
      <t>シンセイ</t>
    </rPh>
    <rPh sb="2" eb="4">
      <t>ナイヨウ</t>
    </rPh>
    <rPh sb="5" eb="7">
      <t>ジジツ</t>
    </rPh>
    <rPh sb="8" eb="10">
      <t>ソウイ</t>
    </rPh>
    <rPh sb="15" eb="17">
      <t>ショウメイ</t>
    </rPh>
    <phoneticPr fontId="17"/>
  </si>
  <si>
    <t>法人名</t>
    <rPh sb="0" eb="2">
      <t>ホウジン</t>
    </rPh>
    <rPh sb="2" eb="3">
      <t>ナ</t>
    </rPh>
    <phoneticPr fontId="17"/>
  </si>
  <si>
    <t>役職名</t>
    <rPh sb="0" eb="2">
      <t>ヤクショク</t>
    </rPh>
    <rPh sb="2" eb="3">
      <t>ナ</t>
    </rPh>
    <phoneticPr fontId="17"/>
  </si>
  <si>
    <t>振込日</t>
    <rPh sb="0" eb="2">
      <t>フリコミ</t>
    </rPh>
    <rPh sb="2" eb="3">
      <t>ビ</t>
    </rPh>
    <phoneticPr fontId="17"/>
  </si>
  <si>
    <t>振込先</t>
    <rPh sb="0" eb="2">
      <t>フリコミ</t>
    </rPh>
    <rPh sb="2" eb="3">
      <t>サキ</t>
    </rPh>
    <phoneticPr fontId="17"/>
  </si>
  <si>
    <t>再認定料の納入について</t>
    <rPh sb="0" eb="3">
      <t>サイニンテイ</t>
    </rPh>
    <rPh sb="3" eb="4">
      <t>リョウ</t>
    </rPh>
    <rPh sb="5" eb="7">
      <t>ノウニュウ</t>
    </rPh>
    <phoneticPr fontId="17"/>
  </si>
  <si>
    <r>
      <t xml:space="preserve">公益社団法人日本バリュー・エンジニアリング協会
</t>
    </r>
    <r>
      <rPr>
        <i/>
        <sz val="18"/>
        <color theme="1"/>
        <rFont val="Yu Gothic"/>
        <family val="3"/>
        <charset val="128"/>
        <scheme val="minor"/>
      </rPr>
      <t xml:space="preserve">　 </t>
    </r>
    <r>
      <rPr>
        <i/>
        <u/>
        <sz val="18"/>
        <color theme="1"/>
        <rFont val="Yu Gothic"/>
        <family val="3"/>
        <charset val="128"/>
        <scheme val="minor"/>
      </rPr>
      <t>審査・認定委員会　御 中</t>
    </r>
    <rPh sb="0" eb="6">
      <t>コウエキシャダンホウジン</t>
    </rPh>
    <rPh sb="6" eb="8">
      <t>ニホン</t>
    </rPh>
    <rPh sb="21" eb="23">
      <t>キョウカイ</t>
    </rPh>
    <rPh sb="26" eb="28">
      <t>シンサ</t>
    </rPh>
    <rPh sb="29" eb="31">
      <t>ニンテイ</t>
    </rPh>
    <rPh sb="31" eb="34">
      <t>イインカイ</t>
    </rPh>
    <rPh sb="35" eb="36">
      <t>オ</t>
    </rPh>
    <rPh sb="37" eb="38">
      <t>ナカ</t>
    </rPh>
    <phoneticPr fontId="17"/>
  </si>
  <si>
    <r>
      <rPr>
        <b/>
        <sz val="32"/>
        <color theme="0"/>
        <rFont val="ＭＳ ゴシック"/>
        <family val="3"/>
        <charset val="128"/>
      </rPr>
      <t>⑴</t>
    </r>
    <r>
      <rPr>
        <b/>
        <sz val="32"/>
        <color theme="0"/>
        <rFont val="Calibri (Body)"/>
      </rPr>
      <t xml:space="preserve"> </t>
    </r>
    <r>
      <rPr>
        <b/>
        <sz val="32"/>
        <color theme="0"/>
        <rFont val="Yu Gothic"/>
        <charset val="128"/>
      </rPr>
      <t>継続</t>
    </r>
    <r>
      <rPr>
        <b/>
        <sz val="32"/>
        <color theme="0"/>
        <rFont val="ＭＳ ゴシック"/>
        <family val="3"/>
        <charset val="128"/>
      </rPr>
      <t>学習</t>
    </r>
    <rPh sb="2" eb="4">
      <t>ケイゾク</t>
    </rPh>
    <rPh sb="4" eb="6">
      <t>ガクシュウ</t>
    </rPh>
    <phoneticPr fontId="17"/>
  </si>
  <si>
    <t>主催者名</t>
    <rPh sb="0" eb="3">
      <t>シュサイシャ</t>
    </rPh>
    <rPh sb="3" eb="4">
      <t>ブメイ</t>
    </rPh>
    <phoneticPr fontId="17"/>
  </si>
  <si>
    <t>参加地</t>
    <rPh sb="0" eb="2">
      <t>サンカ</t>
    </rPh>
    <rPh sb="2" eb="3">
      <t>チ</t>
    </rPh>
    <phoneticPr fontId="17"/>
  </si>
  <si>
    <t>参加日又は参加期間</t>
    <rPh sb="0" eb="2">
      <t>サンカ</t>
    </rPh>
    <rPh sb="2" eb="3">
      <t>ビ</t>
    </rPh>
    <rPh sb="3" eb="4">
      <t>マタ</t>
    </rPh>
    <rPh sb="5" eb="7">
      <t>サンカ</t>
    </rPh>
    <rPh sb="7" eb="9">
      <t>キカン</t>
    </rPh>
    <phoneticPr fontId="17"/>
  </si>
  <si>
    <t>① ＶＥに関する研究会又は勉強会等への参加</t>
    <rPh sb="5" eb="6">
      <t>カン</t>
    </rPh>
    <rPh sb="8" eb="11">
      <t>ケンキュウカイ</t>
    </rPh>
    <rPh sb="11" eb="12">
      <t>マタ</t>
    </rPh>
    <rPh sb="13" eb="16">
      <t>ベンキョウカイ</t>
    </rPh>
    <rPh sb="16" eb="17">
      <t>トウ</t>
    </rPh>
    <rPh sb="19" eb="21">
      <t>サンカ</t>
    </rPh>
    <phoneticPr fontId="17"/>
  </si>
  <si>
    <t>② ＶＥに関する大会・セミナーへの参加</t>
    <rPh sb="5" eb="6">
      <t>カン</t>
    </rPh>
    <rPh sb="8" eb="10">
      <t>タイカイ</t>
    </rPh>
    <rPh sb="17" eb="19">
      <t>サンカ</t>
    </rPh>
    <phoneticPr fontId="17"/>
  </si>
  <si>
    <t>主催者名</t>
    <rPh sb="0" eb="2">
      <t>シュサイ</t>
    </rPh>
    <rPh sb="2" eb="3">
      <t>シャ</t>
    </rPh>
    <rPh sb="3" eb="4">
      <t>ナ</t>
    </rPh>
    <phoneticPr fontId="17"/>
  </si>
  <si>
    <t>参加日</t>
    <rPh sb="0" eb="2">
      <t>サンカ</t>
    </rPh>
    <rPh sb="2" eb="3">
      <t>ビ</t>
    </rPh>
    <phoneticPr fontId="17"/>
  </si>
  <si>
    <t>講座・研修会の名称</t>
    <rPh sb="0" eb="2">
      <t>コウザ</t>
    </rPh>
    <rPh sb="3" eb="6">
      <t>ケンシュウカイ</t>
    </rPh>
    <rPh sb="7" eb="9">
      <t>メイショウ</t>
    </rPh>
    <phoneticPr fontId="17"/>
  </si>
  <si>
    <t>受講地</t>
    <rPh sb="0" eb="2">
      <t>ジュコウ</t>
    </rPh>
    <rPh sb="2" eb="3">
      <t>チ</t>
    </rPh>
    <phoneticPr fontId="17"/>
  </si>
  <si>
    <t>受講日</t>
    <rPh sb="0" eb="2">
      <t>ジュコウ</t>
    </rPh>
    <rPh sb="2" eb="3">
      <t>ビ</t>
    </rPh>
    <phoneticPr fontId="17"/>
  </si>
  <si>
    <t>受講時間</t>
    <rPh sb="0" eb="2">
      <t>ジュコウ</t>
    </rPh>
    <rPh sb="2" eb="4">
      <t>ジカン</t>
    </rPh>
    <phoneticPr fontId="17"/>
  </si>
  <si>
    <t>④ ファシリテーション講座の受講</t>
    <rPh sb="11" eb="13">
      <t>コウザ</t>
    </rPh>
    <rPh sb="14" eb="16">
      <t>ジュコウ</t>
    </rPh>
    <phoneticPr fontId="17"/>
  </si>
  <si>
    <t>※ 要件が満たされていない場合、合計点にかかわらず申請は却下されます。</t>
    <rPh sb="18" eb="19">
      <t>テン</t>
    </rPh>
    <rPh sb="25" eb="27">
      <t>シンセイ</t>
    </rPh>
    <phoneticPr fontId="17"/>
  </si>
  <si>
    <r>
      <rPr>
        <b/>
        <sz val="32"/>
        <color theme="0"/>
        <rFont val="ＭＳ ゴシック"/>
        <family val="3"/>
        <charset val="128"/>
      </rPr>
      <t>⑵</t>
    </r>
    <r>
      <rPr>
        <b/>
        <sz val="32"/>
        <color theme="0"/>
        <rFont val="Calibri (Body)"/>
      </rPr>
      <t xml:space="preserve"> </t>
    </r>
    <r>
      <rPr>
        <b/>
        <sz val="32"/>
        <color theme="0"/>
        <rFont val="ＭＳ ゴシック"/>
        <family val="3"/>
        <charset val="128"/>
      </rPr>
      <t>ＶＥ普及・協力</t>
    </r>
    <r>
      <rPr>
        <b/>
        <sz val="32"/>
        <color theme="0"/>
        <rFont val="Yu Gothic"/>
        <charset val="128"/>
      </rPr>
      <t>活動</t>
    </r>
    <r>
      <rPr>
        <b/>
        <sz val="32"/>
        <color theme="0"/>
        <rFont val="ＭＳ ゴシック"/>
        <family val="3"/>
        <charset val="128"/>
      </rPr>
      <t>及びＶＥ推進</t>
    </r>
    <r>
      <rPr>
        <b/>
        <sz val="32"/>
        <color theme="0"/>
        <rFont val="Yu Gothic"/>
        <charset val="128"/>
      </rPr>
      <t>活動</t>
    </r>
    <rPh sb="4" eb="6">
      <t>フキュウ</t>
    </rPh>
    <rPh sb="7" eb="9">
      <t>キョウリョク</t>
    </rPh>
    <rPh sb="9" eb="11">
      <t>カツドウ</t>
    </rPh>
    <rPh sb="11" eb="12">
      <t>オヨ</t>
    </rPh>
    <rPh sb="15" eb="17">
      <t>スイシン</t>
    </rPh>
    <rPh sb="17" eb="19">
      <t>カツドウ</t>
    </rPh>
    <phoneticPr fontId="17"/>
  </si>
  <si>
    <r>
      <rPr>
        <b/>
        <sz val="11"/>
        <rFont val="Yu Gothic"/>
        <family val="3"/>
        <charset val="128"/>
        <scheme val="minor"/>
      </rPr>
      <t>役　職</t>
    </r>
    <r>
      <rPr>
        <b/>
        <sz val="10"/>
        <rFont val="Yu Gothic"/>
        <family val="3"/>
        <charset val="128"/>
        <scheme val="minor"/>
      </rPr>
      <t xml:space="preserve">
</t>
    </r>
    <r>
      <rPr>
        <sz val="10"/>
        <rFont val="Yu Gothic"/>
        <family val="3"/>
        <charset val="128"/>
        <scheme val="minor"/>
      </rPr>
      <t>（理事や支部長、委員長、リーダー等）</t>
    </r>
    <rPh sb="0" eb="1">
      <t>ヤク</t>
    </rPh>
    <rPh sb="2" eb="3">
      <t>ショク</t>
    </rPh>
    <rPh sb="5" eb="7">
      <t>リジ</t>
    </rPh>
    <rPh sb="8" eb="11">
      <t>シブチョウ</t>
    </rPh>
    <rPh sb="12" eb="15">
      <t>イインチョウ</t>
    </rPh>
    <rPh sb="20" eb="21">
      <t>トウ</t>
    </rPh>
    <phoneticPr fontId="17"/>
  </si>
  <si>
    <t>主催者名／聴衆数</t>
    <rPh sb="0" eb="2">
      <t>シュサイ</t>
    </rPh>
    <rPh sb="2" eb="3">
      <t>シャ</t>
    </rPh>
    <rPh sb="3" eb="4">
      <t>ナ</t>
    </rPh>
    <rPh sb="5" eb="7">
      <t>チョウシュウ</t>
    </rPh>
    <rPh sb="7" eb="8">
      <t>スウ</t>
    </rPh>
    <phoneticPr fontId="17"/>
  </si>
  <si>
    <t>発表又は講演等のタイトル</t>
    <rPh sb="0" eb="2">
      <t>ハッピョウ</t>
    </rPh>
    <rPh sb="2" eb="3">
      <t>マタ</t>
    </rPh>
    <rPh sb="4" eb="6">
      <t>コウエン</t>
    </rPh>
    <rPh sb="6" eb="7">
      <t>トウ</t>
    </rPh>
    <phoneticPr fontId="17"/>
  </si>
  <si>
    <t>指導したＶＭＦ1及び2やＶＥワークショップ・セミナー等。</t>
    <rPh sb="0" eb="2">
      <t>シドウ</t>
    </rPh>
    <rPh sb="8" eb="9">
      <t>オヨ</t>
    </rPh>
    <rPh sb="26" eb="27">
      <t>トウ</t>
    </rPh>
    <phoneticPr fontId="17"/>
  </si>
  <si>
    <t>開催期間</t>
    <rPh sb="0" eb="2">
      <t>カイサイ</t>
    </rPh>
    <rPh sb="2" eb="4">
      <t>キカン</t>
    </rPh>
    <phoneticPr fontId="17"/>
  </si>
  <si>
    <t>開催時間</t>
    <rPh sb="0" eb="2">
      <t>カイサイ</t>
    </rPh>
    <rPh sb="2" eb="4">
      <t>ジカン</t>
    </rPh>
    <phoneticPr fontId="17"/>
  </si>
  <si>
    <t>主催者名、大会・セミナー等の名称</t>
    <rPh sb="0" eb="3">
      <t>シュサイシャ</t>
    </rPh>
    <rPh sb="3" eb="4">
      <t>ナ</t>
    </rPh>
    <rPh sb="5" eb="7">
      <t>タイカイ</t>
    </rPh>
    <rPh sb="12" eb="13">
      <t>トウ</t>
    </rPh>
    <rPh sb="14" eb="16">
      <t>メイショウ</t>
    </rPh>
    <phoneticPr fontId="17"/>
  </si>
  <si>
    <r>
      <rPr>
        <b/>
        <sz val="32"/>
        <color theme="0"/>
        <rFont val="Calibri (Body)"/>
      </rPr>
      <t xml:space="preserve">⑶ </t>
    </r>
    <r>
      <rPr>
        <b/>
        <sz val="32"/>
        <color theme="0"/>
        <rFont val="Yu Gothic"/>
        <charset val="128"/>
      </rPr>
      <t>申請内容の証明と再認定料の納入について</t>
    </r>
    <rPh sb="2" eb="4">
      <t>シンセイ</t>
    </rPh>
    <rPh sb="4" eb="6">
      <t>ナイヨウ</t>
    </rPh>
    <rPh sb="7" eb="9">
      <t>ショウメイ</t>
    </rPh>
    <rPh sb="10" eb="13">
      <t>サイニンテイ</t>
    </rPh>
    <rPh sb="13" eb="14">
      <t>リョウ</t>
    </rPh>
    <rPh sb="15" eb="17">
      <t>ノウニュウ</t>
    </rPh>
    <phoneticPr fontId="17"/>
  </si>
  <si>
    <r>
      <t>（該当するほうの□に</t>
    </r>
    <r>
      <rPr>
        <sz val="11"/>
        <rFont val="Segoe UI Symbol"/>
        <family val="2"/>
      </rPr>
      <t>✔</t>
    </r>
    <r>
      <rPr>
        <sz val="11"/>
        <rFont val="Yu Gothic"/>
        <family val="2"/>
        <scheme val="minor"/>
      </rPr>
      <t>をお願いします）</t>
    </r>
    <rPh sb="1" eb="3">
      <t>ガイトウ</t>
    </rPh>
    <rPh sb="13" eb="14">
      <t>ネガ</t>
    </rPh>
    <phoneticPr fontId="17"/>
  </si>
  <si>
    <t>⑩ ＶＥに関する大会・セミナーのセッションでの司会又はパネリスト</t>
    <rPh sb="5" eb="6">
      <t>カン</t>
    </rPh>
    <rPh sb="8" eb="10">
      <t>タイカイ</t>
    </rPh>
    <rPh sb="23" eb="25">
      <t>シカイ</t>
    </rPh>
    <rPh sb="25" eb="26">
      <t>マタ</t>
    </rPh>
    <phoneticPr fontId="17"/>
  </si>
  <si>
    <t>5. 会計（コスト）</t>
    <rPh sb="3" eb="5">
      <t>カイケイ</t>
    </rPh>
    <phoneticPr fontId="17"/>
  </si>
  <si>
    <t>創造性、チームビルディング、コスト見積り・分析技法、プロジェクトマネジメント、プレゼンスキル、及び “9つのコア・</t>
    <rPh sb="47" eb="48">
      <t>オヨ</t>
    </rPh>
    <phoneticPr fontId="17"/>
  </si>
  <si>
    <t>コンピテンシー” を教育目的としている集合研修、ウェビナー、E-Learningコース等。</t>
    <phoneticPr fontId="17"/>
  </si>
  <si>
    <t xml:space="preserve">次の1つ以上を教育目的としているファシリテーション講座であることが必要。
</t>
    <rPh sb="0" eb="1">
      <t>ツギ</t>
    </rPh>
    <rPh sb="4" eb="6">
      <t>イジョウ</t>
    </rPh>
    <rPh sb="7" eb="11">
      <t>キョウイクモクテキ</t>
    </rPh>
    <rPh sb="25" eb="27">
      <t>コウザ</t>
    </rPh>
    <rPh sb="33" eb="35">
      <t>ヒツヨウ</t>
    </rPh>
    <phoneticPr fontId="17"/>
  </si>
  <si>
    <t>セッション・フォーラム等のタイトル</t>
    <phoneticPr fontId="17"/>
  </si>
  <si>
    <t>開催日</t>
    <phoneticPr fontId="17"/>
  </si>
  <si>
    <t>1件につき1点。</t>
    <rPh sb="1" eb="2">
      <t>ケン</t>
    </rPh>
    <rPh sb="6" eb="7">
      <t>テン</t>
    </rPh>
    <phoneticPr fontId="17"/>
  </si>
  <si>
    <r>
      <t xml:space="preserve">指導内容
</t>
    </r>
    <r>
      <rPr>
        <sz val="10"/>
        <rFont val="Yu Gothic"/>
        <family val="3"/>
        <charset val="128"/>
        <scheme val="minor"/>
      </rPr>
      <t>（分野やテーマ等）</t>
    </r>
    <phoneticPr fontId="17"/>
  </si>
  <si>
    <t>ＶＥ全国大会、ＶＥ関西大会、ＶＥ西日本大会等。</t>
    <rPh sb="2" eb="4">
      <t>ゼンコク</t>
    </rPh>
    <rPh sb="4" eb="6">
      <t>タイカイ</t>
    </rPh>
    <rPh sb="9" eb="11">
      <t>カンサイ</t>
    </rPh>
    <rPh sb="11" eb="13">
      <t>タイカイ</t>
    </rPh>
    <rPh sb="16" eb="19">
      <t>ニシニホン</t>
    </rPh>
    <rPh sb="19" eb="21">
      <t>タイカイ</t>
    </rPh>
    <rPh sb="21" eb="22">
      <t>トウ</t>
    </rPh>
    <phoneticPr fontId="17"/>
  </si>
  <si>
    <t xml:space="preserve">参加1回につき1点。      </t>
    <rPh sb="0" eb="2">
      <t>サンカ</t>
    </rPh>
    <rPh sb="3" eb="4">
      <t>カイ</t>
    </rPh>
    <rPh sb="8" eb="9">
      <t>テン</t>
    </rPh>
    <phoneticPr fontId="17"/>
  </si>
  <si>
    <t>参加回数</t>
    <rPh sb="0" eb="2">
      <t>サンカ</t>
    </rPh>
    <rPh sb="2" eb="4">
      <t>カイスウ</t>
    </rPh>
    <phoneticPr fontId="17"/>
  </si>
  <si>
    <t xml:space="preserve">1コマ聴講につき1点。   </t>
    <rPh sb="3" eb="5">
      <t>チョウコウ</t>
    </rPh>
    <rPh sb="9" eb="10">
      <t>テン</t>
    </rPh>
    <phoneticPr fontId="17"/>
  </si>
  <si>
    <t>聴講した
コマ数</t>
    <rPh sb="0" eb="2">
      <t>チョウコウ</t>
    </rPh>
    <rPh sb="7" eb="8">
      <t>スウ</t>
    </rPh>
    <phoneticPr fontId="17"/>
  </si>
  <si>
    <t>ＶＥ誌など専門誌への記事掲載でも可（査読の有無は不問）。</t>
    <phoneticPr fontId="17"/>
  </si>
  <si>
    <t>⑪ 社内外でのＶＥ指導</t>
    <rPh sb="2" eb="5">
      <t>シャナイガイ</t>
    </rPh>
    <rPh sb="9" eb="11">
      <t>シドウ</t>
    </rPh>
    <phoneticPr fontId="17"/>
  </si>
  <si>
    <t>●</t>
    <phoneticPr fontId="17"/>
  </si>
  <si>
    <t>28点以上のうち1点以上は、③の “機能分析を教育目的としている講座の受講” 又は “機能分析に関する資料・図書や論文を</t>
    <rPh sb="2" eb="3">
      <t>テン</t>
    </rPh>
    <rPh sb="3" eb="5">
      <t>イジョウ</t>
    </rPh>
    <rPh sb="39" eb="40">
      <t>マタ</t>
    </rPh>
    <phoneticPr fontId="17"/>
  </si>
  <si>
    <t>読み、又は動画を視聴し、その概要や感想等をA4版1/2ページ程度に纏めたレポートの提出” によらなければならない。</t>
    <phoneticPr fontId="17"/>
  </si>
  <si>
    <t>28点以上のうち1点以上は、④の “ファシリテーション講座の受講” 、 “ファシリテーションに関する資料・図書や論文を</t>
    <phoneticPr fontId="17"/>
  </si>
  <si>
    <t>読み、又は動画を視聴し、その概要や感想等をA4版1/2ページ程度に纏めたレポートの提出” 又は “主査又は副主査としての</t>
    <phoneticPr fontId="17"/>
  </si>
  <si>
    <t>研究会等参加” によらなければならない。</t>
    <phoneticPr fontId="17"/>
  </si>
  <si>
    <t>28点以上のうち10点までは、③で “9つのコア・コンピテンシー” のいずれかを教育目的としている講座の受講又は“9つの</t>
    <rPh sb="54" eb="55">
      <t>マタ</t>
    </rPh>
    <phoneticPr fontId="17"/>
  </si>
  <si>
    <t>コア・コンピテンシー”のいずれかに関する資料・図書や論文を読み、又は動画を視聴し、その概要や感想等をA4版1/2</t>
    <phoneticPr fontId="17"/>
  </si>
  <si>
    <t>ページ程度に纏めたレポートの提出によることができる。</t>
    <phoneticPr fontId="17"/>
  </si>
  <si>
    <t>28点以上のうち 2点までは、③で “9つのコア・コンピテンシー” を直接の教育目的とはしていないものの、“コア・コンピ</t>
    <phoneticPr fontId="17"/>
  </si>
  <si>
    <t>テンシー” に関連はしている講座の受講又は “コア・コンピテンシー” に関連する資料・図書や論文を読み、又は動画を視聴</t>
    <phoneticPr fontId="17"/>
  </si>
  <si>
    <t>し、その概要や感想等をA4版1/2ページ程度に纏めたレポートの提出によることができる。</t>
    <phoneticPr fontId="17"/>
  </si>
  <si>
    <t>－</t>
    <phoneticPr fontId="17"/>
  </si>
  <si>
    <t>動画視聴日等</t>
    <rPh sb="0" eb="2">
      <t>ドウガ</t>
    </rPh>
    <rPh sb="2" eb="5">
      <t>シチョウビ</t>
    </rPh>
    <rPh sb="5" eb="6">
      <t>トウ</t>
    </rPh>
    <phoneticPr fontId="17"/>
  </si>
  <si>
    <t>研究会の設置組織名</t>
    <rPh sb="0" eb="3">
      <t>ケンキュウカイ</t>
    </rPh>
    <rPh sb="4" eb="6">
      <t>セッチ</t>
    </rPh>
    <rPh sb="6" eb="8">
      <t>ソシキ</t>
    </rPh>
    <rPh sb="8" eb="9">
      <t>ナ</t>
    </rPh>
    <phoneticPr fontId="17"/>
  </si>
  <si>
    <t>研究会の名称</t>
    <rPh sb="0" eb="3">
      <t>ケンキュウカイ</t>
    </rPh>
    <rPh sb="4" eb="6">
      <t>メイショウ</t>
    </rPh>
    <phoneticPr fontId="17"/>
  </si>
  <si>
    <t>主査 or
副主査</t>
    <rPh sb="0" eb="2">
      <t>シュサ</t>
    </rPh>
    <rPh sb="6" eb="7">
      <t>フク</t>
    </rPh>
    <rPh sb="7" eb="9">
      <t>シュサ</t>
    </rPh>
    <phoneticPr fontId="17"/>
  </si>
  <si>
    <t>活動期間</t>
    <rPh sb="0" eb="2">
      <t>カツドウ</t>
    </rPh>
    <rPh sb="2" eb="4">
      <t>キカン</t>
    </rPh>
    <phoneticPr fontId="17"/>
  </si>
  <si>
    <t>活動時間</t>
    <rPh sb="0" eb="2">
      <t>カツドウ</t>
    </rPh>
    <rPh sb="2" eb="4">
      <t>ジカン</t>
    </rPh>
    <phoneticPr fontId="17"/>
  </si>
  <si>
    <t>主査</t>
    <rPh sb="0" eb="2">
      <t>シュサ</t>
    </rPh>
    <phoneticPr fontId="17"/>
  </si>
  <si>
    <t>（活動時間）</t>
    <rPh sb="1" eb="3">
      <t>カツドウ</t>
    </rPh>
    <rPh sb="3" eb="5">
      <t>ジカン</t>
    </rPh>
    <phoneticPr fontId="17"/>
  </si>
  <si>
    <t>（活動名）</t>
    <rPh sb="1" eb="3">
      <t>カツドウ</t>
    </rPh>
    <rPh sb="3" eb="4">
      <t>ナ</t>
    </rPh>
    <phoneticPr fontId="17"/>
  </si>
  <si>
    <t>（開始年）</t>
    <rPh sb="1" eb="3">
      <t>カイシ</t>
    </rPh>
    <rPh sb="3" eb="4">
      <t>ネン</t>
    </rPh>
    <phoneticPr fontId="17"/>
  </si>
  <si>
    <t>（終了年）</t>
    <rPh sb="1" eb="4">
      <t>シュウリョウネン</t>
    </rPh>
    <phoneticPr fontId="17"/>
  </si>
  <si>
    <t>（1年目）合計点</t>
    <rPh sb="2" eb="4">
      <t>ネンメ</t>
    </rPh>
    <rPh sb="5" eb="8">
      <t>ゴウケイテン</t>
    </rPh>
    <phoneticPr fontId="17"/>
  </si>
  <si>
    <t>（1年目）申請可能な得点</t>
    <rPh sb="2" eb="4">
      <t>ネンメ</t>
    </rPh>
    <rPh sb="5" eb="7">
      <t>シンセイ</t>
    </rPh>
    <rPh sb="7" eb="9">
      <t>カノウ</t>
    </rPh>
    <rPh sb="10" eb="12">
      <t>トクテン</t>
    </rPh>
    <phoneticPr fontId="17"/>
  </si>
  <si>
    <t>（2年目）合計点</t>
    <rPh sb="2" eb="4">
      <t>ネンメ</t>
    </rPh>
    <rPh sb="5" eb="8">
      <t>ゴウケイテン</t>
    </rPh>
    <phoneticPr fontId="17"/>
  </si>
  <si>
    <t>（2年目）申請可能な得点</t>
    <rPh sb="2" eb="4">
      <t>ネンメ</t>
    </rPh>
    <rPh sb="5" eb="7">
      <t>シンセイ</t>
    </rPh>
    <rPh sb="7" eb="9">
      <t>カノウ</t>
    </rPh>
    <rPh sb="10" eb="12">
      <t>トクテン</t>
    </rPh>
    <phoneticPr fontId="17"/>
  </si>
  <si>
    <t>継続学習（28点以上必要）</t>
    <rPh sb="0" eb="2">
      <t>ケイゾク</t>
    </rPh>
    <rPh sb="2" eb="4">
      <t>ガクシュウ</t>
    </rPh>
    <rPh sb="7" eb="8">
      <t>テン</t>
    </rPh>
    <rPh sb="8" eb="10">
      <t>イジョウ</t>
    </rPh>
    <rPh sb="10" eb="12">
      <t>ヒツヨウ</t>
    </rPh>
    <phoneticPr fontId="17"/>
  </si>
  <si>
    <t>機能分析・ﾌｧｼﾘﾃｰｼｮﾝ
（それぞれ1点以上必要）</t>
    <rPh sb="0" eb="4">
      <t>キノウブンセキ</t>
    </rPh>
    <rPh sb="21" eb="22">
      <t>テン</t>
    </rPh>
    <rPh sb="22" eb="24">
      <t>イジョウ</t>
    </rPh>
    <rPh sb="24" eb="26">
      <t>ヒツヨウ</t>
    </rPh>
    <phoneticPr fontId="17"/>
  </si>
  <si>
    <t>ＶＥ普及・協力活動及び
ＶＥ推進活動（12点まで）</t>
    <rPh sb="2" eb="4">
      <t>フキュウ</t>
    </rPh>
    <rPh sb="5" eb="7">
      <t>キョウリョク</t>
    </rPh>
    <rPh sb="7" eb="9">
      <t>カツドウ</t>
    </rPh>
    <rPh sb="9" eb="10">
      <t>オヨ</t>
    </rPh>
    <rPh sb="14" eb="18">
      <t>スイシンカツドウ</t>
    </rPh>
    <rPh sb="21" eb="22">
      <t>テン</t>
    </rPh>
    <phoneticPr fontId="17"/>
  </si>
  <si>
    <t>　申請者の得点</t>
    <rPh sb="1" eb="4">
      <t>シンセイシャ</t>
    </rPh>
    <rPh sb="5" eb="7">
      <t>トクテン</t>
    </rPh>
    <phoneticPr fontId="17"/>
  </si>
  <si>
    <t>継続学習だけで40点以上ある場合は、申請不要。</t>
    <rPh sb="0" eb="2">
      <t>ケイゾク</t>
    </rPh>
    <rPh sb="2" eb="4">
      <t>ガクシュウ</t>
    </rPh>
    <rPh sb="9" eb="10">
      <t>テン</t>
    </rPh>
    <rPh sb="10" eb="12">
      <t>イジョウ</t>
    </rPh>
    <rPh sb="14" eb="16">
      <t>バアイ</t>
    </rPh>
    <rPh sb="18" eb="20">
      <t>シンセイ</t>
    </rPh>
    <rPh sb="20" eb="22">
      <t>フヨウ</t>
    </rPh>
    <phoneticPr fontId="17"/>
  </si>
  <si>
    <t>支援の種類</t>
    <rPh sb="0" eb="2">
      <t>シエン</t>
    </rPh>
    <rPh sb="3" eb="5">
      <t>シュルイ</t>
    </rPh>
    <phoneticPr fontId="17"/>
  </si>
  <si>
    <t>（2. ＶＥに関する非営利法人の社会貢献活動のリーダー又はメンバーの場合）</t>
    <rPh sb="34" eb="36">
      <t>バアイ</t>
    </rPh>
    <phoneticPr fontId="17"/>
  </si>
  <si>
    <t>申請可能な得点の
合計</t>
    <rPh sb="0" eb="2">
      <t>シンセイ</t>
    </rPh>
    <rPh sb="2" eb="4">
      <t>カノウ</t>
    </rPh>
    <rPh sb="5" eb="7">
      <t>トクテン</t>
    </rPh>
    <rPh sb="9" eb="11">
      <t>ゴウケイ</t>
    </rPh>
    <phoneticPr fontId="17"/>
  </si>
  <si>
    <t>1講座につき2点で、講座の中で指導した割合に応じて得点を比率配分する （例：講師2名で講座を指導した場合は割合を50と入力)。</t>
    <rPh sb="1" eb="3">
      <t>コウザ</t>
    </rPh>
    <rPh sb="7" eb="8">
      <t>テン</t>
    </rPh>
    <rPh sb="10" eb="12">
      <t>コウザ</t>
    </rPh>
    <rPh sb="13" eb="14">
      <t>ナカ</t>
    </rPh>
    <rPh sb="15" eb="17">
      <t>シドウ</t>
    </rPh>
    <rPh sb="19" eb="21">
      <t>ワリアイ</t>
    </rPh>
    <rPh sb="22" eb="23">
      <t>オウ</t>
    </rPh>
    <rPh sb="25" eb="27">
      <t>トクテン</t>
    </rPh>
    <rPh sb="28" eb="30">
      <t>ヒリツ</t>
    </rPh>
    <rPh sb="30" eb="32">
      <t>ハイブン</t>
    </rPh>
    <rPh sb="36" eb="37">
      <t>レイ</t>
    </rPh>
    <rPh sb="38" eb="40">
      <t>コウシ</t>
    </rPh>
    <rPh sb="41" eb="42">
      <t>メイ</t>
    </rPh>
    <rPh sb="43" eb="45">
      <t>コウザ</t>
    </rPh>
    <rPh sb="46" eb="48">
      <t>シドウ</t>
    </rPh>
    <rPh sb="50" eb="52">
      <t>バアイ</t>
    </rPh>
    <rPh sb="53" eb="55">
      <t>ワリアイ</t>
    </rPh>
    <rPh sb="59" eb="61">
      <t>ニュウリョク</t>
    </rPh>
    <phoneticPr fontId="17"/>
  </si>
  <si>
    <t>（1年目）</t>
    <rPh sb="2" eb="4">
      <t>ネンメ</t>
    </rPh>
    <phoneticPr fontId="17"/>
  </si>
  <si>
    <t>申請可能な得点の
合計</t>
    <rPh sb="9" eb="11">
      <t>ゴウケイ</t>
    </rPh>
    <phoneticPr fontId="17"/>
  </si>
  <si>
    <t>（1年目）申請可能な得点</t>
    <rPh sb="2" eb="4">
      <t>ネンメ</t>
    </rPh>
    <rPh sb="5" eb="9">
      <t>シンセイカノウ</t>
    </rPh>
    <rPh sb="10" eb="12">
      <t>トクテン</t>
    </rPh>
    <phoneticPr fontId="17"/>
  </si>
  <si>
    <t>ＶＥ普及・協力活動及び
ＶＥ推進活動の合計点</t>
    <rPh sb="19" eb="21">
      <t>ゴウケイ</t>
    </rPh>
    <rPh sb="21" eb="22">
      <t>テン</t>
    </rPh>
    <phoneticPr fontId="17"/>
  </si>
  <si>
    <t>a. ＶＥに関する非営利法人の会員</t>
    <rPh sb="15" eb="17">
      <t>カイイン</t>
    </rPh>
    <phoneticPr fontId="17"/>
  </si>
  <si>
    <t>b. ＶＥに関する非営利法人の社会貢献活動のリーダー又はメンバー</t>
    <phoneticPr fontId="17"/>
  </si>
  <si>
    <t>c. ＶＥに関する非営利法人の支部運営委員</t>
    <rPh sb="15" eb="17">
      <t>シブ</t>
    </rPh>
    <rPh sb="17" eb="19">
      <t>ウンエイ</t>
    </rPh>
    <rPh sb="19" eb="21">
      <t>イイン</t>
    </rPh>
    <phoneticPr fontId="17"/>
  </si>
  <si>
    <t>d. ＶＥに関する非営利法人の支部長又は副支部長</t>
    <rPh sb="15" eb="18">
      <t>シブチョウ</t>
    </rPh>
    <rPh sb="18" eb="19">
      <t>マタ</t>
    </rPh>
    <rPh sb="20" eb="21">
      <t>フク</t>
    </rPh>
    <rPh sb="21" eb="24">
      <t>シブチョウ</t>
    </rPh>
    <phoneticPr fontId="17"/>
  </si>
  <si>
    <t>e. ＶＥに関する非営利法人の委員会委員</t>
    <rPh sb="15" eb="18">
      <t>イインカイ</t>
    </rPh>
    <rPh sb="18" eb="20">
      <t>イイン</t>
    </rPh>
    <phoneticPr fontId="17"/>
  </si>
  <si>
    <t>f. ＶＥに関する非営利法人の委員長又は副委員長</t>
    <rPh sb="15" eb="18">
      <t>イインチョウ</t>
    </rPh>
    <rPh sb="18" eb="19">
      <t>マタ</t>
    </rPh>
    <rPh sb="20" eb="21">
      <t>フク</t>
    </rPh>
    <rPh sb="21" eb="24">
      <t>イインチョウ</t>
    </rPh>
    <phoneticPr fontId="17"/>
  </si>
  <si>
    <t>g. ＶＥに関する非営利法人の役員（理事、監事）</t>
    <rPh sb="15" eb="17">
      <t>ヤクイン</t>
    </rPh>
    <rPh sb="18" eb="20">
      <t>リジ</t>
    </rPh>
    <rPh sb="21" eb="23">
      <t>カンジ</t>
    </rPh>
    <phoneticPr fontId="17"/>
  </si>
  <si>
    <t>ＶＭＦ1</t>
    <phoneticPr fontId="17"/>
  </si>
  <si>
    <t>ＶＭＦ2</t>
    <phoneticPr fontId="17"/>
  </si>
  <si>
    <t>ＶＥ－ＷＳＳ</t>
    <phoneticPr fontId="17"/>
  </si>
  <si>
    <t>その他</t>
    <rPh sb="2" eb="3">
      <t>タ</t>
    </rPh>
    <phoneticPr fontId="17"/>
  </si>
  <si>
    <t>機能分析</t>
    <rPh sb="0" eb="2">
      <t>キノウ</t>
    </rPh>
    <rPh sb="2" eb="4">
      <t>ブンセキ</t>
    </rPh>
    <phoneticPr fontId="17"/>
  </si>
  <si>
    <t>ﾌｧｼﾘﾃｰｼｮﾝ</t>
    <phoneticPr fontId="17"/>
  </si>
  <si>
    <t>（2年目）</t>
    <phoneticPr fontId="17"/>
  </si>
  <si>
    <t>●</t>
    <phoneticPr fontId="17"/>
  </si>
  <si>
    <t>次の3つについてご記入ください。</t>
    <phoneticPr fontId="17"/>
  </si>
  <si>
    <t>再認定料：16,500円（税込）</t>
    <rPh sb="0" eb="4">
      <t>サイニンテイリョウ</t>
    </rPh>
    <rPh sb="11" eb="12">
      <t>エン</t>
    </rPh>
    <rPh sb="13" eb="15">
      <t>ゼイコ</t>
    </rPh>
    <phoneticPr fontId="17"/>
  </si>
  <si>
    <t>再認定料の振込手数料：申請者のご負担でお願いします</t>
    <rPh sb="0" eb="4">
      <t>サイニンテイリョウ</t>
    </rPh>
    <rPh sb="5" eb="7">
      <t>フリコミ</t>
    </rPh>
    <rPh sb="7" eb="10">
      <t>テスウリョウ</t>
    </rPh>
    <rPh sb="11" eb="14">
      <t>シンセイシャ</t>
    </rPh>
    <rPh sb="16" eb="18">
      <t>フタン</t>
    </rPh>
    <rPh sb="20" eb="21">
      <t>ネガ</t>
    </rPh>
    <phoneticPr fontId="17"/>
  </si>
  <si>
    <t>上記①及び②の得点</t>
    <rPh sb="0" eb="2">
      <t>ジョウキ</t>
    </rPh>
    <rPh sb="3" eb="4">
      <t>オヨ</t>
    </rPh>
    <rPh sb="7" eb="9">
      <t>トクテン</t>
    </rPh>
    <phoneticPr fontId="17"/>
  </si>
  <si>
    <t>上記③の得点</t>
    <rPh sb="0" eb="2">
      <t>ジョウキ</t>
    </rPh>
    <rPh sb="4" eb="6">
      <t>トクテン</t>
    </rPh>
    <phoneticPr fontId="17"/>
  </si>
  <si>
    <t xml:space="preserve">上記③の得点の上限												</t>
    <rPh sb="0" eb="2">
      <t>ジョウキ</t>
    </rPh>
    <rPh sb="4" eb="6">
      <t>トクテン</t>
    </rPh>
    <rPh sb="7" eb="9">
      <t>ジョウゲン</t>
    </rPh>
    <phoneticPr fontId="17"/>
  </si>
  <si>
    <t>上記③で申請できる得点</t>
    <rPh sb="0" eb="2">
      <t>ジョウキ</t>
    </rPh>
    <rPh sb="4" eb="6">
      <t>シンセイ</t>
    </rPh>
    <rPh sb="9" eb="11">
      <t>トクテン</t>
    </rPh>
    <phoneticPr fontId="17"/>
  </si>
  <si>
    <t>上記③の得点のうち「機能分析講座」受講による得点</t>
    <rPh sb="0" eb="2">
      <t>ジョウキ</t>
    </rPh>
    <rPh sb="4" eb="6">
      <t>トクテン</t>
    </rPh>
    <rPh sb="10" eb="12">
      <t>キノウ</t>
    </rPh>
    <rPh sb="12" eb="14">
      <t>ブンセキ</t>
    </rPh>
    <rPh sb="14" eb="16">
      <t>コウザ</t>
    </rPh>
    <rPh sb="17" eb="19">
      <t>ジュコウ</t>
    </rPh>
    <rPh sb="22" eb="24">
      <t>トクテン</t>
    </rPh>
    <phoneticPr fontId="17"/>
  </si>
  <si>
    <t>上記④の得点</t>
    <rPh sb="0" eb="2">
      <t>ジョウキ</t>
    </rPh>
    <phoneticPr fontId="17"/>
  </si>
  <si>
    <t>（1年目）</t>
    <phoneticPr fontId="17"/>
  </si>
  <si>
    <t>（1年目）申請可能な得点</t>
    <phoneticPr fontId="17"/>
  </si>
  <si>
    <t>（1年目）合計点</t>
    <phoneticPr fontId="17"/>
  </si>
  <si>
    <t>（2年目）合計点</t>
    <phoneticPr fontId="17"/>
  </si>
  <si>
    <t>（2年目）申請可能な得点</t>
    <phoneticPr fontId="17"/>
  </si>
  <si>
    <r>
      <t>“9つのコア・コンピテンシー” とは、次のものをいう</t>
    </r>
    <r>
      <rPr>
        <b/>
        <i/>
        <sz val="11"/>
        <rFont val="Yu Gothic"/>
        <family val="3"/>
        <charset val="128"/>
        <scheme val="minor"/>
      </rPr>
      <t>。</t>
    </r>
    <r>
      <rPr>
        <i/>
        <sz val="11"/>
        <rFont val="Yu Gothic"/>
        <family val="3"/>
        <charset val="128"/>
        <scheme val="minor"/>
      </rPr>
      <t xml:space="preserve">
　⑴ ＶＥの基本 　　　　⑵ 情報の変換</t>
    </r>
    <r>
      <rPr>
        <b/>
        <i/>
        <sz val="11"/>
        <rFont val="Yu Gothic"/>
        <family val="3"/>
        <charset val="128"/>
        <scheme val="minor"/>
      </rPr>
      <t>　　</t>
    </r>
    <r>
      <rPr>
        <i/>
        <sz val="11"/>
        <rFont val="Yu Gothic"/>
        <family val="3"/>
        <charset val="128"/>
        <scheme val="minor"/>
      </rPr>
      <t>　　　　　　　⑶ ファシリテーション　⑷ 機能分析　　　⑸ 会計（コスト）</t>
    </r>
    <rPh sb="19" eb="20">
      <t>ツギ</t>
    </rPh>
    <rPh sb="34" eb="36">
      <t>キホン</t>
    </rPh>
    <rPh sb="43" eb="45">
      <t>ジョウホウ</t>
    </rPh>
    <rPh sb="46" eb="48">
      <t>ヘンカン</t>
    </rPh>
    <rPh sb="71" eb="73">
      <t>キノウ</t>
    </rPh>
    <rPh sb="73" eb="75">
      <t>ブンセキ</t>
    </rPh>
    <rPh sb="80" eb="82">
      <t>カイケイ</t>
    </rPh>
    <phoneticPr fontId="17"/>
  </si>
  <si>
    <r>
      <t xml:space="preserve"> </t>
    </r>
    <r>
      <rPr>
        <b/>
        <i/>
        <sz val="11"/>
        <rFont val="Yu Gothic"/>
        <family val="3"/>
        <charset val="128"/>
        <scheme val="minor"/>
      </rPr>
      <t xml:space="preserve"> </t>
    </r>
    <r>
      <rPr>
        <i/>
        <sz val="11"/>
        <rFont val="Yu Gothic"/>
        <family val="3"/>
        <charset val="128"/>
        <scheme val="minor"/>
      </rPr>
      <t>⑹ プレワークショップ段階　　　⑺ ＶＥワークショップ段階　　</t>
    </r>
    <r>
      <rPr>
        <b/>
        <i/>
        <sz val="11"/>
        <rFont val="Yu Gothic"/>
        <family val="3"/>
        <charset val="128"/>
        <scheme val="minor"/>
      </rPr>
      <t>　</t>
    </r>
    <r>
      <rPr>
        <i/>
        <sz val="11"/>
        <rFont val="Yu Gothic"/>
        <family val="3"/>
        <charset val="128"/>
        <scheme val="minor"/>
      </rPr>
      <t>⑻ ポストワークショップ段階　　　⑼ ＶＥ管理</t>
    </r>
    <rPh sb="13" eb="15">
      <t>ダンカイ</t>
    </rPh>
    <rPh sb="29" eb="31">
      <t>ダンカイ</t>
    </rPh>
    <rPh sb="46" eb="48">
      <t>ダンカイ</t>
    </rPh>
    <rPh sb="55" eb="57">
      <t>カンリ</t>
    </rPh>
    <phoneticPr fontId="17"/>
  </si>
  <si>
    <t>③ ＶＥに関する講座・研修会の受講</t>
    <rPh sb="5" eb="6">
      <t>カン</t>
    </rPh>
    <rPh sb="8" eb="10">
      <t>コウザ</t>
    </rPh>
    <rPh sb="11" eb="14">
      <t>ケンシュウカイ</t>
    </rPh>
    <rPh sb="15" eb="17">
      <t>ジュコウ</t>
    </rPh>
    <phoneticPr fontId="17"/>
  </si>
  <si>
    <t xml:space="preserve"> バリュー・メソドロジー・ファンダメンタルズ（以下「ＶＭＦ」という）1及び2は不可。</t>
    <rPh sb="23" eb="25">
      <t>イカ</t>
    </rPh>
    <rPh sb="35" eb="36">
      <t>オヨ</t>
    </rPh>
    <rPh sb="39" eb="41">
      <t>フカ</t>
    </rPh>
    <phoneticPr fontId="17"/>
  </si>
  <si>
    <t>N/A</t>
    <phoneticPr fontId="17"/>
  </si>
  <si>
    <t>継続教育の得点（上記①～④の合計得点）</t>
    <rPh sb="5" eb="7">
      <t>トクテン</t>
    </rPh>
    <rPh sb="8" eb="10">
      <t>ジョウキ</t>
    </rPh>
    <rPh sb="14" eb="16">
      <t>ゴウケイ</t>
    </rPh>
    <rPh sb="16" eb="18">
      <t>トクテン</t>
    </rPh>
    <phoneticPr fontId="17"/>
  </si>
  <si>
    <t>～</t>
    <phoneticPr fontId="17"/>
  </si>
  <si>
    <t>証明者は第三者であることが原則ですが、退職や自営等をされている方は申請者ご本人でも結構です。</t>
    <phoneticPr fontId="17"/>
  </si>
  <si>
    <t>以上の内容が事実と相違ないことを証明します。</t>
    <rPh sb="0" eb="2">
      <t>イジョウ</t>
    </rPh>
    <rPh sb="3" eb="5">
      <t>ナイヨウ</t>
    </rPh>
    <rPh sb="6" eb="8">
      <t>ジジツ</t>
    </rPh>
    <rPh sb="9" eb="11">
      <t>ソウイ</t>
    </rPh>
    <rPh sb="16" eb="18">
      <t>ショウメイ</t>
    </rPh>
    <phoneticPr fontId="17"/>
  </si>
  <si>
    <t>再認定料の振込期間 　：原則として再認定の申請日まで</t>
    <rPh sb="0" eb="4">
      <t>サイニンテイリョウ</t>
    </rPh>
    <rPh sb="7" eb="9">
      <t>キカン</t>
    </rPh>
    <rPh sb="12" eb="14">
      <t>ゲンソク</t>
    </rPh>
    <rPh sb="17" eb="20">
      <t>サイニンテイ</t>
    </rPh>
    <rPh sb="21" eb="24">
      <t>シンセイビ</t>
    </rPh>
    <phoneticPr fontId="17"/>
  </si>
  <si>
    <t>上記④で必要な得点</t>
    <rPh sb="0" eb="2">
      <t>ジョウキ</t>
    </rPh>
    <rPh sb="4" eb="5">
      <t>ヨウ</t>
    </rPh>
    <rPh sb="6" eb="8">
      <t>トクテン</t>
    </rPh>
    <phoneticPr fontId="17"/>
  </si>
  <si>
    <t>上記④の要件を満たしているか否かについて</t>
    <rPh sb="0" eb="2">
      <t>ジョウキ</t>
    </rPh>
    <rPh sb="4" eb="6">
      <t>ヨウケン</t>
    </rPh>
    <rPh sb="7" eb="8">
      <t>ミ</t>
    </rPh>
    <rPh sb="14" eb="15">
      <t>イナ</t>
    </rPh>
    <phoneticPr fontId="17"/>
  </si>
  <si>
    <t>上記③で「機能分析講座」の受講により必要な得点</t>
    <rPh sb="0" eb="2">
      <t>ジョウキ</t>
    </rPh>
    <rPh sb="13" eb="15">
      <t>ジュコウ</t>
    </rPh>
    <rPh sb="18" eb="19">
      <t>ヨウ</t>
    </rPh>
    <rPh sb="20" eb="22">
      <t>トクテン</t>
    </rPh>
    <phoneticPr fontId="17"/>
  </si>
  <si>
    <t>上記③で「機能分析講座受講」の要件を満たしているか否かについて</t>
    <rPh sb="0" eb="2">
      <t>ジョウキ</t>
    </rPh>
    <rPh sb="5" eb="9">
      <t>キノウブンセキ</t>
    </rPh>
    <rPh sb="9" eb="11">
      <t>コウザ</t>
    </rPh>
    <rPh sb="11" eb="13">
      <t>ジュコウ</t>
    </rPh>
    <rPh sb="15" eb="17">
      <t>ヨウケン</t>
    </rPh>
    <rPh sb="18" eb="19">
      <t>ミ</t>
    </rPh>
    <rPh sb="25" eb="26">
      <t>イナ</t>
    </rPh>
    <phoneticPr fontId="17"/>
  </si>
  <si>
    <t>副主査</t>
    <rPh sb="0" eb="1">
      <t>フク</t>
    </rPh>
    <rPh sb="1" eb="3">
      <t>シュサ</t>
    </rPh>
    <phoneticPr fontId="17"/>
  </si>
  <si>
    <t>〒</t>
    <phoneticPr fontId="17"/>
  </si>
  <si>
    <t>ＶＥ普及・協力活動及びＶＥ推進活動で必要な得点</t>
    <rPh sb="18" eb="20">
      <t>ヒツヨウ</t>
    </rPh>
    <phoneticPr fontId="17"/>
  </si>
  <si>
    <t>ＶＥ普及・協力活動及びＶＥ推進活動で申請可能な得点</t>
    <rPh sb="23" eb="25">
      <t>トクテン</t>
    </rPh>
    <phoneticPr fontId="17"/>
  </si>
  <si>
    <t>1. ＶＥの基本</t>
    <rPh sb="6" eb="8">
      <t>キホン</t>
    </rPh>
    <phoneticPr fontId="17"/>
  </si>
  <si>
    <t>6. プレワークショップ段階</t>
    <rPh sb="12" eb="14">
      <t>ダンカイ</t>
    </rPh>
    <phoneticPr fontId="17"/>
  </si>
  <si>
    <t>8. ポストワークショップ段階</t>
    <rPh sb="13" eb="15">
      <t>ダンカイ</t>
    </rPh>
    <phoneticPr fontId="17"/>
  </si>
  <si>
    <t>資料等の種類</t>
    <rPh sb="0" eb="2">
      <t>シリョウ</t>
    </rPh>
    <rPh sb="2" eb="3">
      <t>トウ</t>
    </rPh>
    <rPh sb="4" eb="6">
      <t>シュルイ</t>
    </rPh>
    <phoneticPr fontId="17"/>
  </si>
  <si>
    <t>資料</t>
    <rPh sb="0" eb="2">
      <t>シリョウ</t>
    </rPh>
    <phoneticPr fontId="17"/>
  </si>
  <si>
    <t>図書</t>
    <rPh sb="0" eb="2">
      <t>トショ</t>
    </rPh>
    <phoneticPr fontId="17"/>
  </si>
  <si>
    <t>動画</t>
    <rPh sb="0" eb="2">
      <t>ドウガ</t>
    </rPh>
    <phoneticPr fontId="17"/>
  </si>
  <si>
    <t>その他</t>
    <rPh sb="2" eb="3">
      <t>タ</t>
    </rPh>
    <phoneticPr fontId="17"/>
  </si>
  <si>
    <t>資料等の執筆者・著者名、
動画の作成者名</t>
    <rPh sb="0" eb="2">
      <t>シリョウ</t>
    </rPh>
    <rPh sb="2" eb="3">
      <t>トウ</t>
    </rPh>
    <rPh sb="4" eb="7">
      <t>シッピツシャ</t>
    </rPh>
    <rPh sb="8" eb="10">
      <t>チョシャ</t>
    </rPh>
    <rPh sb="10" eb="11">
      <t>ナ</t>
    </rPh>
    <rPh sb="13" eb="15">
      <t>ドウガ</t>
    </rPh>
    <rPh sb="16" eb="19">
      <t>サクセイシャ</t>
    </rPh>
    <rPh sb="19" eb="20">
      <t>ナ</t>
    </rPh>
    <phoneticPr fontId="17"/>
  </si>
  <si>
    <t>資料・動画等のタイトル</t>
    <rPh sb="0" eb="2">
      <t>シリョウ</t>
    </rPh>
    <rPh sb="3" eb="5">
      <t>ドウガ</t>
    </rPh>
    <rPh sb="5" eb="6">
      <t>トウ</t>
    </rPh>
    <phoneticPr fontId="17"/>
  </si>
  <si>
    <t>N/A</t>
    <phoneticPr fontId="17"/>
  </si>
  <si>
    <t>資料等の種類</t>
    <rPh sb="0" eb="2">
      <t>シリョウ</t>
    </rPh>
    <rPh sb="2" eb="3">
      <t>トウ</t>
    </rPh>
    <rPh sb="4" eb="6">
      <t>シュルイ</t>
    </rPh>
    <phoneticPr fontId="17"/>
  </si>
  <si>
    <t>初度登録日</t>
    <rPh sb="0" eb="2">
      <t>ショド</t>
    </rPh>
    <rPh sb="2" eb="4">
      <t>トウロク</t>
    </rPh>
    <rPh sb="4" eb="5">
      <t>ヒ</t>
    </rPh>
    <phoneticPr fontId="17"/>
  </si>
  <si>
    <r>
      <t xml:space="preserve">氏　名
</t>
    </r>
    <r>
      <rPr>
        <b/>
        <sz val="7"/>
        <rFont val="Yu Gothic"/>
        <family val="3"/>
        <charset val="128"/>
        <scheme val="minor"/>
      </rPr>
      <t>〔自署でなく､記名で可〕</t>
    </r>
    <rPh sb="0" eb="1">
      <t>シ</t>
    </rPh>
    <rPh sb="2" eb="3">
      <t>ナ</t>
    </rPh>
    <rPh sb="5" eb="7">
      <t>ジショ</t>
    </rPh>
    <rPh sb="11" eb="13">
      <t>キメイ</t>
    </rPh>
    <rPh sb="14" eb="15">
      <t>カ</t>
    </rPh>
    <phoneticPr fontId="17"/>
  </si>
  <si>
    <t>も可。</t>
    <phoneticPr fontId="17"/>
  </si>
  <si>
    <t>主査又は副主査として研究会等に参加した場合は、①と併せて④で “ファシリテーション講座を1回受講した” と申請すること</t>
    <rPh sb="25" eb="26">
      <t>アワ</t>
    </rPh>
    <phoneticPr fontId="17"/>
  </si>
  <si>
    <t>ここで申請できるのは、継続学習だけで40点に達しない場合の不足分のみで、12点まで。</t>
    <phoneticPr fontId="17"/>
  </si>
  <si>
    <t>三菱ＵＦＪ銀行　駒沢大学駅前支店（普）０３９４０６３</t>
    <phoneticPr fontId="17"/>
  </si>
  <si>
    <t xml:space="preserve"> 郵便局　００１９０－６－５３６５９６</t>
  </si>
  <si>
    <t>□</t>
  </si>
  <si>
    <t>□</t>
    <phoneticPr fontId="17"/>
  </si>
  <si>
    <t>☑</t>
    <phoneticPr fontId="17"/>
  </si>
  <si>
    <r>
      <t xml:space="preserve">　 申請者署名（漢字で可）
</t>
    </r>
    <r>
      <rPr>
        <sz val="10"/>
        <color theme="1"/>
        <rFont val="Yu Gothic"/>
        <family val="3"/>
        <charset val="128"/>
        <scheme val="minor"/>
      </rPr>
      <t>　</t>
    </r>
    <r>
      <rPr>
        <sz val="9"/>
        <color theme="1"/>
        <rFont val="Yu Gothic"/>
        <family val="3"/>
        <charset val="128"/>
        <scheme val="minor"/>
      </rPr>
      <t>〔自署のデータを貼り付けて下さい〕</t>
    </r>
    <rPh sb="2" eb="5">
      <t>シンセイシャ</t>
    </rPh>
    <rPh sb="5" eb="7">
      <t>ショメイ</t>
    </rPh>
    <rPh sb="8" eb="10">
      <t>カンジ</t>
    </rPh>
    <rPh sb="11" eb="12">
      <t>カ</t>
    </rPh>
    <rPh sb="16" eb="18">
      <t>ジショ</t>
    </rPh>
    <rPh sb="23" eb="24">
      <t>ハ</t>
    </rPh>
    <rPh sb="25" eb="26">
      <t>ツ</t>
    </rPh>
    <rPh sb="28" eb="29">
      <t>シタ</t>
    </rPh>
    <phoneticPr fontId="17"/>
  </si>
  <si>
    <t>2023年　月　日</t>
    <rPh sb="4" eb="5">
      <t>ネン</t>
    </rPh>
    <rPh sb="6" eb="7">
      <t>ツキ</t>
    </rPh>
    <rPh sb="8" eb="9">
      <t>ヒ</t>
    </rPh>
    <phoneticPr fontId="17"/>
  </si>
  <si>
    <r>
      <t xml:space="preserve">1年当たりの得点
</t>
    </r>
    <r>
      <rPr>
        <sz val="9"/>
        <rFont val="Yu Gothic"/>
        <family val="3"/>
        <charset val="128"/>
        <scheme val="minor"/>
      </rPr>
      <t>（1点・4点・8点・10点から選択）</t>
    </r>
    <rPh sb="1" eb="2">
      <t>ネン</t>
    </rPh>
    <rPh sb="2" eb="3">
      <t>ア</t>
    </rPh>
    <rPh sb="6" eb="8">
      <t>トクテン</t>
    </rPh>
    <rPh sb="11" eb="12">
      <t>テン</t>
    </rPh>
    <rPh sb="14" eb="15">
      <t>テン</t>
    </rPh>
    <rPh sb="17" eb="18">
      <t>テン</t>
    </rPh>
    <rPh sb="21" eb="22">
      <t>テン</t>
    </rPh>
    <rPh sb="24" eb="26">
      <t>センタク</t>
    </rPh>
    <phoneticPr fontId="17"/>
  </si>
  <si>
    <r>
      <t xml:space="preserve">開催地
</t>
    </r>
    <r>
      <rPr>
        <sz val="9"/>
        <rFont val="Yu Gothic"/>
        <family val="3"/>
        <charset val="128"/>
        <scheme val="minor"/>
      </rPr>
      <t>（都道府県レベルで可）</t>
    </r>
    <rPh sb="0" eb="3">
      <t>カイサイチチ</t>
    </rPh>
    <rPh sb="5" eb="9">
      <t>トドウフケン</t>
    </rPh>
    <rPh sb="13" eb="14">
      <t>カ</t>
    </rPh>
    <phoneticPr fontId="17"/>
  </si>
  <si>
    <r>
      <t xml:space="preserve">開催地
</t>
    </r>
    <r>
      <rPr>
        <sz val="9"/>
        <rFont val="Yu Gothic"/>
        <family val="3"/>
        <charset val="128"/>
        <scheme val="minor"/>
      </rPr>
      <t>（都道府県のレベルで可）</t>
    </r>
    <rPh sb="5" eb="9">
      <t>トドウフケン</t>
    </rPh>
    <rPh sb="14" eb="15">
      <t>カ</t>
    </rPh>
    <phoneticPr fontId="17"/>
  </si>
  <si>
    <r>
      <t xml:space="preserve">振込名義人
</t>
    </r>
    <r>
      <rPr>
        <sz val="9"/>
        <rFont val="Yu Gothic"/>
        <family val="3"/>
        <charset val="128"/>
        <scheme val="minor"/>
      </rPr>
      <t>（カタカナで）</t>
    </r>
    <rPh sb="0" eb="2">
      <t>フリコミ</t>
    </rPh>
    <rPh sb="2" eb="5">
      <t>メイギニン</t>
    </rPh>
    <phoneticPr fontId="17"/>
  </si>
  <si>
    <t>1件の研究会、大会・セミナー、講座で複数のコア・コンピテンシーに該当している場合は、それらのコンピテンシーを記載するために必要な行を幾つでも指定して良い。その場合、各行に入力する参加時間は、その1件の参加時間を、該当しているコンピテンシーの数で按分する。</t>
    <rPh sb="1" eb="2">
      <t>ケン</t>
    </rPh>
    <rPh sb="18" eb="20">
      <t>タイカイ</t>
    </rPh>
    <rPh sb="21" eb="23">
      <t>コウザ</t>
    </rPh>
    <rPh sb="25" eb="27">
      <t>ケンシュウ</t>
    </rPh>
    <rPh sb="28" eb="30">
      <t>シブ</t>
    </rPh>
    <rPh sb="30" eb="32">
      <t>カイゴウ</t>
    </rPh>
    <rPh sb="32" eb="34">
      <t>ガイトウ</t>
    </rPh>
    <rPh sb="66" eb="67">
      <t>イク</t>
    </rPh>
    <rPh sb="79" eb="81">
      <t>バアイ</t>
    </rPh>
    <rPh sb="82" eb="83">
      <t>カク</t>
    </rPh>
    <rPh sb="83" eb="84">
      <t>ギョウ</t>
    </rPh>
    <rPh sb="85" eb="87">
      <t>ニュウリョク</t>
    </rPh>
    <rPh sb="89" eb="91">
      <t>サンカ</t>
    </rPh>
    <rPh sb="91" eb="93">
      <t>ジカン</t>
    </rPh>
    <rPh sb="98" eb="99">
      <t>ケン</t>
    </rPh>
    <rPh sb="100" eb="102">
      <t>サンカ</t>
    </rPh>
    <rPh sb="102" eb="104">
      <t>ジカン</t>
    </rPh>
    <rPh sb="106" eb="108">
      <t>ガイトウ</t>
    </rPh>
    <rPh sb="122" eb="124">
      <t>アンブン</t>
    </rPh>
    <phoneticPr fontId="17"/>
  </si>
  <si>
    <t xml:space="preserve">受講1回につき1点。若しくは、資料・図書や論文を読み、又は動画を視聴し、A4版1/2ページ程度に纏めたレポートを提出      </t>
    <rPh sb="0" eb="2">
      <t>ジュコウ</t>
    </rPh>
    <rPh sb="3" eb="4">
      <t>カイ</t>
    </rPh>
    <rPh sb="8" eb="9">
      <t>テン</t>
    </rPh>
    <rPh sb="10" eb="11">
      <t>モ</t>
    </rPh>
    <phoneticPr fontId="17"/>
  </si>
  <si>
    <t xml:space="preserve">受講1回につき1点。若しくは、ファシリテーションに関する資料・図書や論文を読み、又は動画を視聴し、A4版1/2ページ     </t>
    <rPh sb="0" eb="2">
      <t>ジュコウ</t>
    </rPh>
    <rPh sb="3" eb="4">
      <t>カイ</t>
    </rPh>
    <rPh sb="8" eb="9">
      <t>テン</t>
    </rPh>
    <rPh sb="10" eb="11">
      <t>モ</t>
    </rPh>
    <phoneticPr fontId="17"/>
  </si>
  <si>
    <t>程度に纏めたレポートを提出しても1件につき1点。また、主査又は副主査として参加したことのある研究会1つにつき1点。</t>
    <rPh sb="29" eb="30">
      <t>マタ</t>
    </rPh>
    <rPh sb="37" eb="39">
      <t>サンカ</t>
    </rPh>
    <rPh sb="46" eb="49">
      <t>ケンキュウカイ</t>
    </rPh>
    <rPh sb="55" eb="56">
      <t>テン</t>
    </rPh>
    <phoneticPr fontId="17"/>
  </si>
  <si>
    <t>しても1件につき1点。</t>
    <phoneticPr fontId="17"/>
  </si>
  <si>
    <t>1年につき1点まで、対象期間内で2点まで申請可。</t>
    <rPh sb="1" eb="2">
      <t>ネン</t>
    </rPh>
    <rPh sb="6" eb="7">
      <t>テン</t>
    </rPh>
    <rPh sb="10" eb="12">
      <t>タイショウ</t>
    </rPh>
    <rPh sb="12" eb="14">
      <t>キカン</t>
    </rPh>
    <rPh sb="14" eb="15">
      <t>ナイ</t>
    </rPh>
    <rPh sb="17" eb="18">
      <t>テン</t>
    </rPh>
    <rPh sb="20" eb="22">
      <t>シンセイ</t>
    </rPh>
    <rPh sb="22" eb="23">
      <t>カ</t>
    </rPh>
    <phoneticPr fontId="17"/>
  </si>
  <si>
    <t>1年につき2点まで、対象期間内で４点まで申請可。</t>
    <rPh sb="1" eb="2">
      <t>ネン</t>
    </rPh>
    <rPh sb="6" eb="7">
      <t>テン</t>
    </rPh>
    <rPh sb="10" eb="12">
      <t>タイショウ</t>
    </rPh>
    <rPh sb="12" eb="14">
      <t>キカン</t>
    </rPh>
    <rPh sb="14" eb="15">
      <t>ナイ</t>
    </rPh>
    <rPh sb="17" eb="18">
      <t>テン</t>
    </rPh>
    <rPh sb="20" eb="21">
      <t>ショウ</t>
    </rPh>
    <rPh sb="21" eb="23">
      <t>カノウ</t>
    </rPh>
    <phoneticPr fontId="17"/>
  </si>
  <si>
    <t>1年につき2点まで、対象期間内で4点まで申請可。</t>
    <rPh sb="1" eb="2">
      <t>ネン</t>
    </rPh>
    <rPh sb="6" eb="7">
      <t>テン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</si>
</sst>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[$-809]d\ mmmm\ yyyy;@"/>
    <numFmt numFmtId="178" formatCode="0.0%"/>
    <numFmt numFmtId="179" formatCode="yyyy&quot;年&quot;m&quot;月&quot;d&quot;日&quot;;@"/>
    <numFmt numFmtId="180" formatCode="0_);[Red]\(0\)"/>
  </numFmts>
  <fonts count="79">
    <font>
      <sz val="12"/>
      <color theme="1"/>
      <name val="Yu Gothic"/>
      <family val="2"/>
      <scheme val="minor"/>
    </font>
    <font>
      <b/>
      <sz val="12"/>
      <color theme="1"/>
      <name val="Yu Gothic"/>
      <family val="2"/>
      <scheme val="minor"/>
    </font>
    <font>
      <sz val="10"/>
      <color theme="1"/>
      <name val="Yu Gothic"/>
      <family val="2"/>
      <scheme val="minor"/>
    </font>
    <font>
      <i/>
      <sz val="10"/>
      <color theme="1"/>
      <name val="Yu Gothic"/>
      <family val="2"/>
      <scheme val="minor"/>
    </font>
    <font>
      <b/>
      <sz val="14"/>
      <color theme="0"/>
      <name val="Yu Gothic"/>
      <family val="2"/>
      <scheme val="minor"/>
    </font>
    <font>
      <sz val="16"/>
      <color theme="0"/>
      <name val="Yu Gothic"/>
      <family val="2"/>
      <scheme val="minor"/>
    </font>
    <font>
      <b/>
      <sz val="10"/>
      <color theme="1"/>
      <name val="Yu Gothic"/>
      <family val="2"/>
      <scheme val="minor"/>
    </font>
    <font>
      <b/>
      <sz val="14"/>
      <color theme="1"/>
      <name val="Yu Gothic"/>
      <family val="2"/>
      <scheme val="minor"/>
    </font>
    <font>
      <b/>
      <sz val="11"/>
      <color theme="1"/>
      <name val="Yu Gothic"/>
      <family val="2"/>
      <scheme val="minor"/>
    </font>
    <font>
      <b/>
      <sz val="20"/>
      <color theme="0"/>
      <name val="Yu Gothic"/>
      <family val="2"/>
      <scheme val="minor"/>
    </font>
    <font>
      <b/>
      <sz val="32"/>
      <color theme="0"/>
      <name val="Calibri (Body)_x0000_"/>
    </font>
    <font>
      <b/>
      <sz val="32"/>
      <color theme="0"/>
      <name val="Yu Gothic"/>
      <family val="2"/>
      <scheme val="minor"/>
    </font>
    <font>
      <u/>
      <sz val="12"/>
      <color theme="10"/>
      <name val="Yu Gothic"/>
      <family val="2"/>
      <scheme val="minor"/>
    </font>
    <font>
      <b/>
      <i/>
      <u/>
      <sz val="14"/>
      <color rgb="FFFF0000"/>
      <name val="Yu Gothic"/>
      <family val="2"/>
      <scheme val="minor"/>
    </font>
    <font>
      <sz val="11"/>
      <color theme="1"/>
      <name val="Yu Gothic"/>
      <family val="2"/>
      <scheme val="minor"/>
    </font>
    <font>
      <b/>
      <i/>
      <sz val="13"/>
      <color rgb="FFFF0000"/>
      <name val="Yu Gothic"/>
      <family val="2"/>
      <scheme val="minor"/>
    </font>
    <font>
      <b/>
      <i/>
      <sz val="18"/>
      <color rgb="FF0070C0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32"/>
      <color theme="0"/>
      <name val="Calibri (Body)"/>
    </font>
    <font>
      <b/>
      <sz val="32"/>
      <color theme="0"/>
      <name val="Yu Gothic"/>
      <charset val="128"/>
    </font>
    <font>
      <sz val="10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32"/>
      <color theme="0"/>
      <name val="ＭＳ Ｐゴシック"/>
      <family val="3"/>
      <charset val="128"/>
    </font>
    <font>
      <i/>
      <u/>
      <sz val="18"/>
      <color theme="1"/>
      <name val="Yu Gothic"/>
      <family val="3"/>
      <charset val="128"/>
      <scheme val="minor"/>
    </font>
    <font>
      <i/>
      <sz val="18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32"/>
      <color theme="0"/>
      <name val="Calibri (Body)_x0000_"/>
      <family val="3"/>
      <charset val="128"/>
    </font>
    <font>
      <b/>
      <sz val="11"/>
      <color theme="1"/>
      <name val="Yu Gothic"/>
      <family val="3"/>
      <charset val="128"/>
      <scheme val="minor"/>
    </font>
    <font>
      <i/>
      <sz val="11"/>
      <color theme="1"/>
      <name val="Yu Gothic"/>
      <family val="3"/>
      <charset val="128"/>
      <scheme val="minor"/>
    </font>
    <font>
      <b/>
      <i/>
      <sz val="18"/>
      <color rgb="FF0070C0"/>
      <name val="Yu Gothic"/>
      <family val="3"/>
      <charset val="128"/>
      <scheme val="minor"/>
    </font>
    <font>
      <b/>
      <sz val="12"/>
      <color rgb="FFFF0000"/>
      <name val="Yu Gothic"/>
      <family val="3"/>
      <charset val="128"/>
      <scheme val="minor"/>
    </font>
    <font>
      <i/>
      <sz val="11"/>
      <color rgb="FFFF0000"/>
      <name val="Yu Gothic"/>
      <family val="3"/>
      <charset val="128"/>
      <scheme val="minor"/>
    </font>
    <font>
      <b/>
      <sz val="14"/>
      <name val="Yu Gothic"/>
      <family val="3"/>
      <charset val="128"/>
      <scheme val="minor"/>
    </font>
    <font>
      <sz val="2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rgb="FFFF0000"/>
      <name val="Yu Gothic"/>
      <family val="2"/>
      <scheme val="minor"/>
    </font>
    <font>
      <sz val="12"/>
      <color rgb="FF000000"/>
      <name val="Yu Gothic"/>
      <family val="2"/>
      <scheme val="minor"/>
    </font>
    <font>
      <b/>
      <sz val="12"/>
      <color rgb="FF000000"/>
      <name val="Yu Gothic"/>
      <family val="2"/>
      <scheme val="minor"/>
    </font>
    <font>
      <b/>
      <sz val="32"/>
      <color theme="0"/>
      <name val="ＭＳ ゴシック"/>
      <family val="3"/>
      <charset val="128"/>
    </font>
    <font>
      <b/>
      <i/>
      <sz val="11"/>
      <name val="Yu Gothic"/>
      <family val="3"/>
      <charset val="128"/>
      <scheme val="minor"/>
    </font>
    <font>
      <i/>
      <sz val="11"/>
      <name val="Yu Gothic"/>
      <family val="3"/>
      <charset val="128"/>
      <scheme val="minor"/>
    </font>
    <font>
      <b/>
      <i/>
      <sz val="18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b/>
      <sz val="12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b/>
      <sz val="10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  <font>
      <sz val="11"/>
      <name val="Yu Gothic"/>
      <family val="2"/>
      <scheme val="minor"/>
    </font>
    <font>
      <sz val="11"/>
      <name val="Segoe UI Symbol"/>
      <family val="2"/>
    </font>
    <font>
      <sz val="10"/>
      <name val="Yu Gothic"/>
      <family val="2"/>
      <scheme val="minor"/>
    </font>
    <font>
      <sz val="12"/>
      <color theme="1"/>
      <name val="Yu Gothic"/>
      <family val="2"/>
      <scheme val="minor"/>
    </font>
    <font>
      <sz val="10"/>
      <color rgb="FFFF0000"/>
      <name val="Yu Gothic"/>
      <family val="3"/>
      <charset val="128"/>
      <scheme val="minor"/>
    </font>
    <font>
      <sz val="12"/>
      <color rgb="FFFF0000"/>
      <name val="Yu Gothic"/>
      <family val="2"/>
      <scheme val="minor"/>
    </font>
    <font>
      <sz val="12"/>
      <color rgb="FFFF0000"/>
      <name val="Yu Gothic"/>
      <family val="3"/>
      <charset val="128"/>
      <scheme val="minor"/>
    </font>
    <font>
      <i/>
      <sz val="10"/>
      <color rgb="FFFF0000"/>
      <name val="Yu Gothic"/>
      <family val="3"/>
      <charset val="128"/>
      <scheme val="minor"/>
    </font>
    <font>
      <b/>
      <sz val="14"/>
      <color rgb="FFFF0000"/>
      <name val="Yu Gothic"/>
      <family val="3"/>
      <charset val="128"/>
      <scheme val="minor"/>
    </font>
    <font>
      <b/>
      <sz val="10"/>
      <color rgb="FFFF0000"/>
      <name val="Yu Gothic"/>
      <family val="3"/>
      <charset val="128"/>
      <scheme val="minor"/>
    </font>
    <font>
      <sz val="12"/>
      <color rgb="FF0000FF"/>
      <name val="Yu Gothic"/>
      <family val="3"/>
      <charset val="128"/>
      <scheme val="minor"/>
    </font>
    <font>
      <b/>
      <sz val="18"/>
      <name val="Yu Gothic"/>
      <family val="3"/>
      <charset val="128"/>
      <scheme val="minor"/>
    </font>
    <font>
      <sz val="12"/>
      <color theme="0"/>
      <name val="Yu Gothic"/>
      <family val="3"/>
      <charset val="128"/>
      <scheme val="minor"/>
    </font>
    <font>
      <b/>
      <sz val="11"/>
      <color theme="0"/>
      <name val="Yu Gothic"/>
      <family val="3"/>
      <charset val="128"/>
      <scheme val="minor"/>
    </font>
    <font>
      <sz val="10"/>
      <color theme="0"/>
      <name val="Yu Gothic"/>
      <family val="3"/>
      <charset val="128"/>
      <scheme val="minor"/>
    </font>
    <font>
      <b/>
      <sz val="10"/>
      <color theme="0"/>
      <name val="Yu Gothic"/>
      <family val="3"/>
      <charset val="128"/>
      <scheme val="minor"/>
    </font>
    <font>
      <sz val="10"/>
      <color theme="0"/>
      <name val="Yu Gothic"/>
      <family val="2"/>
      <scheme val="minor"/>
    </font>
    <font>
      <sz val="12"/>
      <color theme="0"/>
      <name val="Yu Gothic"/>
      <family val="2"/>
      <scheme val="minor"/>
    </font>
    <font>
      <sz val="9"/>
      <color theme="1"/>
      <name val="Yu Gothic"/>
      <family val="3"/>
      <charset val="128"/>
      <scheme val="minor"/>
    </font>
    <font>
      <b/>
      <sz val="12"/>
      <name val="Yu Gothic"/>
      <family val="2"/>
      <scheme val="minor"/>
    </font>
    <font>
      <sz val="9"/>
      <color indexed="81"/>
      <name val="MS P ゴシック"/>
      <family val="3"/>
      <charset val="128"/>
    </font>
    <font>
      <b/>
      <sz val="11"/>
      <name val="Yu Gothic Light"/>
      <family val="3"/>
      <charset val="128"/>
      <scheme val="major"/>
    </font>
    <font>
      <b/>
      <sz val="7"/>
      <name val="Yu Gothic"/>
      <family val="3"/>
      <charset val="128"/>
      <scheme val="minor"/>
    </font>
    <font>
      <i/>
      <sz val="11"/>
      <color theme="1"/>
      <name val="Yu Gothic"/>
      <family val="2"/>
      <scheme val="minor"/>
    </font>
    <font>
      <sz val="11"/>
      <color theme="0"/>
      <name val="Yu Gothic"/>
      <family val="3"/>
      <charset val="128"/>
      <scheme val="minor"/>
    </font>
    <font>
      <sz val="10"/>
      <color rgb="FFFF0000"/>
      <name val="Yu Gothic"/>
      <family val="2"/>
      <scheme val="minor"/>
    </font>
    <font>
      <sz val="12"/>
      <name val="Yu Gothic"/>
      <family val="3"/>
      <charset val="128"/>
      <scheme val="minor"/>
    </font>
    <font>
      <sz val="14"/>
      <color theme="0"/>
      <name val="Segoe UI Symbol"/>
      <family val="2"/>
    </font>
    <font>
      <sz val="16"/>
      <color rgb="FFFF0000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94FF"/>
        <bgColor indexed="64"/>
      </patternFill>
    </fill>
    <fill>
      <patternFill patternType="solid">
        <fgColor rgb="FF92D7FF"/>
        <bgColor indexed="64"/>
      </patternFill>
    </fill>
    <fill>
      <patternFill patternType="solid">
        <fgColor rgb="FFBEF1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34998626667073579"/>
        <bgColor indexed="64"/>
      </patternFill>
    </fill>
  </fills>
  <borders count="172">
    <border>
      <left/>
      <right/>
      <top/>
      <bottom/>
      <diagonal/>
    </border>
    <border>
      <left style="thin">
        <color rgb="FF92D7FF"/>
      </left>
      <right style="thin">
        <color rgb="FF92D7FF"/>
      </right>
      <top style="thin">
        <color rgb="FF92D7FF"/>
      </top>
      <bottom style="thin">
        <color rgb="FF92D7FF"/>
      </bottom>
      <diagonal/>
    </border>
    <border>
      <left style="thin">
        <color rgb="FF92D7FF"/>
      </left>
      <right/>
      <top style="thin">
        <color rgb="FF92D7FF"/>
      </top>
      <bottom style="thin">
        <color rgb="FF92D7FF"/>
      </bottom>
      <diagonal/>
    </border>
    <border>
      <left/>
      <right/>
      <top style="thin">
        <color rgb="FF92D7FF"/>
      </top>
      <bottom style="thin">
        <color rgb="FF92D7FF"/>
      </bottom>
      <diagonal/>
    </border>
    <border>
      <left/>
      <right style="thin">
        <color rgb="FF92D7FF"/>
      </right>
      <top style="thin">
        <color rgb="FF92D7FF"/>
      </top>
      <bottom style="thin">
        <color rgb="FF92D7FF"/>
      </bottom>
      <diagonal/>
    </border>
    <border>
      <left style="thin">
        <color rgb="FF92D7FF"/>
      </left>
      <right/>
      <top/>
      <bottom style="thin">
        <color rgb="FF92D7FF"/>
      </bottom>
      <diagonal/>
    </border>
    <border>
      <left/>
      <right style="thin">
        <color rgb="FF92D7FF"/>
      </right>
      <top/>
      <bottom style="thin">
        <color rgb="FF92D7FF"/>
      </bottom>
      <diagonal/>
    </border>
    <border>
      <left/>
      <right/>
      <top style="thick">
        <color rgb="FF0094FF"/>
      </top>
      <bottom style="thin">
        <color rgb="FF92D7FF"/>
      </bottom>
      <diagonal/>
    </border>
    <border>
      <left style="thin">
        <color rgb="FF92D7FF"/>
      </left>
      <right/>
      <top style="thin">
        <color rgb="FF92D7FF"/>
      </top>
      <bottom style="thick">
        <color rgb="FF0094FF"/>
      </bottom>
      <diagonal/>
    </border>
    <border>
      <left/>
      <right style="thin">
        <color rgb="FF92D7FF"/>
      </right>
      <top style="thin">
        <color rgb="FF92D7FF"/>
      </top>
      <bottom style="thick">
        <color rgb="FF0094FF"/>
      </bottom>
      <diagonal/>
    </border>
    <border>
      <left style="thick">
        <color rgb="FF0094FF"/>
      </left>
      <right/>
      <top style="thick">
        <color rgb="FF0094FF"/>
      </top>
      <bottom/>
      <diagonal/>
    </border>
    <border>
      <left style="thick">
        <color rgb="FF0094FF"/>
      </left>
      <right/>
      <top/>
      <bottom style="thick">
        <color rgb="FF0094FF"/>
      </bottom>
      <diagonal/>
    </border>
    <border>
      <left/>
      <right/>
      <top style="thick">
        <color rgb="FF0094FF"/>
      </top>
      <bottom/>
      <diagonal/>
    </border>
    <border>
      <left/>
      <right/>
      <top/>
      <bottom style="thick">
        <color rgb="FF0094FF"/>
      </bottom>
      <diagonal/>
    </border>
    <border>
      <left/>
      <right/>
      <top style="thin">
        <color rgb="FF92D7FF"/>
      </top>
      <bottom style="thick">
        <color rgb="FF0094FF"/>
      </bottom>
      <diagonal/>
    </border>
    <border>
      <left style="medium">
        <color rgb="FF0094FF"/>
      </left>
      <right/>
      <top style="thick">
        <color rgb="FF0094FF"/>
      </top>
      <bottom style="thin">
        <color rgb="FF92D7FF"/>
      </bottom>
      <diagonal/>
    </border>
    <border>
      <left/>
      <right style="medium">
        <color rgb="FF0094FF"/>
      </right>
      <top style="thick">
        <color rgb="FF0094FF"/>
      </top>
      <bottom style="thin">
        <color rgb="FF92D7FF"/>
      </bottom>
      <diagonal/>
    </border>
    <border>
      <left style="medium">
        <color rgb="FF0094FF"/>
      </left>
      <right/>
      <top style="thin">
        <color rgb="FF92D7FF"/>
      </top>
      <bottom style="thick">
        <color rgb="FF0094FF"/>
      </bottom>
      <diagonal/>
    </border>
    <border>
      <left style="medium">
        <color rgb="FF0094FF"/>
      </left>
      <right style="medium">
        <color rgb="FF0094FF"/>
      </right>
      <top style="thick">
        <color rgb="FF0094FF"/>
      </top>
      <bottom/>
      <diagonal/>
    </border>
    <border>
      <left style="medium">
        <color rgb="FF0094FF"/>
      </left>
      <right style="medium">
        <color rgb="FF0094FF"/>
      </right>
      <top/>
      <bottom style="thick">
        <color rgb="FF0094FF"/>
      </bottom>
      <diagonal/>
    </border>
    <border>
      <left style="medium">
        <color rgb="FF0094FF"/>
      </left>
      <right style="medium">
        <color rgb="FF0094FF"/>
      </right>
      <top style="thick">
        <color rgb="FF0094FF"/>
      </top>
      <bottom style="thin">
        <color rgb="FF92D7FF"/>
      </bottom>
      <diagonal/>
    </border>
    <border>
      <left/>
      <right/>
      <top/>
      <bottom style="thin">
        <color rgb="FF92D7FF"/>
      </bottom>
      <diagonal/>
    </border>
    <border>
      <left style="medium">
        <color rgb="FF0094FF"/>
      </left>
      <right/>
      <top style="thin">
        <color rgb="FF92D7FF"/>
      </top>
      <bottom style="thin">
        <color rgb="FF92D7FF"/>
      </bottom>
      <diagonal/>
    </border>
    <border>
      <left style="medium">
        <color rgb="FF0094FF"/>
      </left>
      <right style="medium">
        <color rgb="FF0094FF"/>
      </right>
      <top style="thin">
        <color rgb="FF92D7FF"/>
      </top>
      <bottom style="thin">
        <color rgb="FF92D7FF"/>
      </bottom>
      <diagonal/>
    </border>
    <border>
      <left style="medium">
        <color rgb="FF0094FF"/>
      </left>
      <right style="medium">
        <color rgb="FF0094FF"/>
      </right>
      <top style="thin">
        <color rgb="FF92D7FF"/>
      </top>
      <bottom style="thick">
        <color rgb="FF0094FF"/>
      </bottom>
      <diagonal/>
    </border>
    <border>
      <left/>
      <right style="medium">
        <color rgb="FF0094FF"/>
      </right>
      <top style="thick">
        <color rgb="FF0094FF"/>
      </top>
      <bottom/>
      <diagonal/>
    </border>
    <border>
      <left style="thin">
        <color rgb="FF92D7FF"/>
      </left>
      <right style="thin">
        <color rgb="FF92D7FF"/>
      </right>
      <top/>
      <bottom style="thin">
        <color rgb="FF92D7FF"/>
      </bottom>
      <diagonal/>
    </border>
    <border>
      <left/>
      <right style="medium">
        <color rgb="FF0094FF"/>
      </right>
      <top/>
      <bottom style="thick">
        <color rgb="FF0094FF"/>
      </bottom>
      <diagonal/>
    </border>
    <border>
      <left style="thick">
        <color rgb="FF0094FF"/>
      </left>
      <right/>
      <top style="thick">
        <color rgb="FF0094FF"/>
      </top>
      <bottom style="medium">
        <color rgb="FF0094FF"/>
      </bottom>
      <diagonal/>
    </border>
    <border>
      <left/>
      <right style="medium">
        <color rgb="FF0094FF"/>
      </right>
      <top style="thick">
        <color rgb="FF0094FF"/>
      </top>
      <bottom style="medium">
        <color rgb="FF0094FF"/>
      </bottom>
      <diagonal/>
    </border>
    <border>
      <left style="medium">
        <color rgb="FF0094FF"/>
      </left>
      <right style="thick">
        <color rgb="FF0094FF"/>
      </right>
      <top style="thick">
        <color rgb="FF0094FF"/>
      </top>
      <bottom style="medium">
        <color rgb="FF0094FF"/>
      </bottom>
      <diagonal/>
    </border>
    <border>
      <left/>
      <right style="medium">
        <color rgb="FF0094FF"/>
      </right>
      <top style="thin">
        <color rgb="FF92D7FF"/>
      </top>
      <bottom style="thick">
        <color rgb="FF0094FF"/>
      </bottom>
      <diagonal/>
    </border>
    <border>
      <left style="medium">
        <color rgb="FF0094FF"/>
      </left>
      <right/>
      <top style="thick">
        <color rgb="FF0094FF"/>
      </top>
      <bottom/>
      <diagonal/>
    </border>
    <border>
      <left style="medium">
        <color rgb="FF0094FF"/>
      </left>
      <right/>
      <top/>
      <bottom style="thick">
        <color rgb="FF0094FF"/>
      </bottom>
      <diagonal/>
    </border>
    <border>
      <left/>
      <right style="medium">
        <color rgb="FF0094FF"/>
      </right>
      <top style="thin">
        <color rgb="FF92D7FF"/>
      </top>
      <bottom style="thin">
        <color rgb="FF92D7FF"/>
      </bottom>
      <diagonal/>
    </border>
    <border>
      <left/>
      <right/>
      <top style="thin">
        <color rgb="FF92D7FF"/>
      </top>
      <bottom/>
      <diagonal/>
    </border>
    <border>
      <left style="thin">
        <color rgb="FF92D7FF"/>
      </left>
      <right/>
      <top style="thin">
        <color rgb="FF92D7FF"/>
      </top>
      <bottom/>
      <diagonal/>
    </border>
    <border>
      <left style="thick">
        <color rgb="FF0094FF"/>
      </left>
      <right/>
      <top style="thick">
        <color rgb="FF0094FF"/>
      </top>
      <bottom style="thin">
        <color rgb="FF92D7FF"/>
      </bottom>
      <diagonal/>
    </border>
    <border>
      <left style="thick">
        <color rgb="FF0094FF"/>
      </left>
      <right/>
      <top style="thin">
        <color rgb="FF92D7FF"/>
      </top>
      <bottom style="thin">
        <color rgb="FF92D7FF"/>
      </bottom>
      <diagonal/>
    </border>
    <border>
      <left style="thick">
        <color rgb="FF0094FF"/>
      </left>
      <right/>
      <top style="thin">
        <color rgb="FF92D7FF"/>
      </top>
      <bottom style="thick">
        <color rgb="FF0094FF"/>
      </bottom>
      <diagonal/>
    </border>
    <border>
      <left/>
      <right style="thick">
        <color rgb="FF0094FF"/>
      </right>
      <top style="thick">
        <color rgb="FF0094FF"/>
      </top>
      <bottom/>
      <diagonal/>
    </border>
    <border>
      <left/>
      <right style="thick">
        <color rgb="FF0094FF"/>
      </right>
      <top/>
      <bottom style="thick">
        <color rgb="FF0094FF"/>
      </bottom>
      <diagonal/>
    </border>
    <border>
      <left/>
      <right style="thick">
        <color rgb="FF0094FF"/>
      </right>
      <top style="thick">
        <color rgb="FF0094FF"/>
      </top>
      <bottom style="thin">
        <color rgb="FF92D7FF"/>
      </bottom>
      <diagonal/>
    </border>
    <border>
      <left/>
      <right style="thick">
        <color rgb="FF0094FF"/>
      </right>
      <top style="thin">
        <color rgb="FF92D7FF"/>
      </top>
      <bottom style="thin">
        <color rgb="FF92D7FF"/>
      </bottom>
      <diagonal/>
    </border>
    <border>
      <left style="medium">
        <color rgb="FF0094FF"/>
      </left>
      <right style="medium">
        <color rgb="FF0094FF"/>
      </right>
      <top/>
      <bottom style="thin">
        <color rgb="FF92D7FF"/>
      </bottom>
      <diagonal/>
    </border>
    <border>
      <left/>
      <right style="thick">
        <color rgb="FF0094FF"/>
      </right>
      <top style="thin">
        <color rgb="FF92D7FF"/>
      </top>
      <bottom style="thick">
        <color rgb="FF0094FF"/>
      </bottom>
      <diagonal/>
    </border>
    <border>
      <left style="thick">
        <color rgb="FF0094FF"/>
      </left>
      <right style="medium">
        <color rgb="FF0094FF"/>
      </right>
      <top style="thick">
        <color rgb="FF0094FF"/>
      </top>
      <bottom style="thin">
        <color rgb="FF92D7FF"/>
      </bottom>
      <diagonal/>
    </border>
    <border>
      <left style="thick">
        <color rgb="FF0094FF"/>
      </left>
      <right style="medium">
        <color rgb="FF0094FF"/>
      </right>
      <top style="thin">
        <color rgb="FF92D7FF"/>
      </top>
      <bottom style="thin">
        <color rgb="FF92D7FF"/>
      </bottom>
      <diagonal/>
    </border>
    <border>
      <left style="thick">
        <color rgb="FF0094FF"/>
      </left>
      <right style="medium">
        <color rgb="FF0094FF"/>
      </right>
      <top style="thin">
        <color rgb="FF92D7FF"/>
      </top>
      <bottom style="thick">
        <color rgb="FF0094FF"/>
      </bottom>
      <diagonal/>
    </border>
    <border>
      <left style="medium">
        <color rgb="FF0094FF"/>
      </left>
      <right style="thin">
        <color rgb="FF92D7FF"/>
      </right>
      <top style="thick">
        <color rgb="FF0094FF"/>
      </top>
      <bottom style="thin">
        <color rgb="FF92D7FF"/>
      </bottom>
      <diagonal/>
    </border>
    <border>
      <left style="thin">
        <color rgb="FF92D7FF"/>
      </left>
      <right style="medium">
        <color rgb="FF0094FF"/>
      </right>
      <top style="thick">
        <color rgb="FF0094FF"/>
      </top>
      <bottom style="thin">
        <color rgb="FF92D7FF"/>
      </bottom>
      <diagonal/>
    </border>
    <border>
      <left style="medium">
        <color rgb="FF0094FF"/>
      </left>
      <right style="thin">
        <color rgb="FF92D7FF"/>
      </right>
      <top style="thin">
        <color rgb="FF92D7FF"/>
      </top>
      <bottom style="thick">
        <color rgb="FF0094FF"/>
      </bottom>
      <diagonal/>
    </border>
    <border>
      <left style="thin">
        <color rgb="FF92D7FF"/>
      </left>
      <right/>
      <top/>
      <bottom/>
      <diagonal/>
    </border>
    <border>
      <left/>
      <right style="medium">
        <color rgb="FF0094FF"/>
      </right>
      <top/>
      <bottom style="thin">
        <color rgb="FF92D7FF"/>
      </bottom>
      <diagonal/>
    </border>
    <border>
      <left style="medium">
        <color rgb="FF0094FF"/>
      </left>
      <right/>
      <top/>
      <bottom style="thin">
        <color rgb="FF92D7FF"/>
      </bottom>
      <diagonal/>
    </border>
    <border>
      <left style="thick">
        <color rgb="FF0094FF"/>
      </left>
      <right/>
      <top style="thick">
        <color rgb="FF0094FF"/>
      </top>
      <bottom style="thick">
        <color rgb="FF0094FF"/>
      </bottom>
      <diagonal/>
    </border>
    <border>
      <left/>
      <right/>
      <top style="thick">
        <color rgb="FF0094FF"/>
      </top>
      <bottom style="thick">
        <color rgb="FF0094FF"/>
      </bottom>
      <diagonal/>
    </border>
    <border>
      <left/>
      <right style="thick">
        <color rgb="FF0094FF"/>
      </right>
      <top style="thick">
        <color rgb="FF0094FF"/>
      </top>
      <bottom style="thick">
        <color rgb="FF0094FF"/>
      </bottom>
      <diagonal/>
    </border>
    <border>
      <left style="medium">
        <color rgb="FF0094FF"/>
      </left>
      <right style="medium">
        <color rgb="FF0094FF"/>
      </right>
      <top/>
      <bottom/>
      <diagonal/>
    </border>
    <border>
      <left style="medium">
        <color rgb="FF0094FF"/>
      </left>
      <right style="medium">
        <color rgb="FF0094FF"/>
      </right>
      <top style="medium">
        <color rgb="FF0094FF"/>
      </top>
      <bottom style="thin">
        <color rgb="FF92D7FF"/>
      </bottom>
      <diagonal/>
    </border>
    <border>
      <left/>
      <right style="thick">
        <color rgb="FF0094FF"/>
      </right>
      <top/>
      <bottom/>
      <diagonal/>
    </border>
    <border>
      <left style="thick">
        <color rgb="FF0094FF"/>
      </left>
      <right style="medium">
        <color rgb="FF0094FF"/>
      </right>
      <top style="thick">
        <color rgb="FF0094FF"/>
      </top>
      <bottom style="medium">
        <color rgb="FF0094FF"/>
      </bottom>
      <diagonal/>
    </border>
    <border>
      <left style="medium">
        <color rgb="FF0094FF"/>
      </left>
      <right style="medium">
        <color rgb="FF0094FF"/>
      </right>
      <top style="thick">
        <color rgb="FF0094FF"/>
      </top>
      <bottom style="medium">
        <color rgb="FF0094FF"/>
      </bottom>
      <diagonal/>
    </border>
    <border>
      <left style="thick">
        <color rgb="FF0094FF"/>
      </left>
      <right style="medium">
        <color rgb="FF0094FF"/>
      </right>
      <top style="medium">
        <color rgb="FF0094FF"/>
      </top>
      <bottom style="thick">
        <color rgb="FF0094FF"/>
      </bottom>
      <diagonal/>
    </border>
    <border>
      <left style="medium">
        <color rgb="FF0094FF"/>
      </left>
      <right style="medium">
        <color rgb="FF0094FF"/>
      </right>
      <top style="medium">
        <color rgb="FF0094FF"/>
      </top>
      <bottom style="thick">
        <color rgb="FF0094FF"/>
      </bottom>
      <diagonal/>
    </border>
    <border>
      <left style="thin">
        <color rgb="FF92D7FF"/>
      </left>
      <right style="medium">
        <color rgb="FF0094FF"/>
      </right>
      <top style="medium">
        <color rgb="FF0094FF"/>
      </top>
      <bottom/>
      <diagonal/>
    </border>
    <border>
      <left style="thin">
        <color rgb="FF92D7FF"/>
      </left>
      <right style="medium">
        <color rgb="FF0094FF"/>
      </right>
      <top/>
      <bottom/>
      <diagonal/>
    </border>
    <border>
      <left style="thin">
        <color rgb="FF92D7FF"/>
      </left>
      <right style="medium">
        <color rgb="FF0094FF"/>
      </right>
      <top/>
      <bottom style="medium">
        <color rgb="FF0094FF"/>
      </bottom>
      <diagonal/>
    </border>
    <border>
      <left style="thin">
        <color rgb="FF92D7FF"/>
      </left>
      <right style="thin">
        <color rgb="FF92D7FF"/>
      </right>
      <top style="medium">
        <color rgb="FF0094FF"/>
      </top>
      <bottom/>
      <diagonal/>
    </border>
    <border>
      <left style="thin">
        <color rgb="FF92D7FF"/>
      </left>
      <right style="thin">
        <color rgb="FF92D7FF"/>
      </right>
      <top/>
      <bottom/>
      <diagonal/>
    </border>
    <border>
      <left style="thin">
        <color rgb="FF92D7FF"/>
      </left>
      <right style="thin">
        <color rgb="FF92D7FF"/>
      </right>
      <top/>
      <bottom style="medium">
        <color rgb="FF0094FF"/>
      </bottom>
      <diagonal/>
    </border>
    <border>
      <left style="medium">
        <color rgb="FF0094FF"/>
      </left>
      <right style="thin">
        <color rgb="FF92D7FF"/>
      </right>
      <top style="medium">
        <color rgb="FF0094FF"/>
      </top>
      <bottom/>
      <diagonal/>
    </border>
    <border>
      <left style="medium">
        <color rgb="FF0094FF"/>
      </left>
      <right style="thin">
        <color rgb="FF92D7FF"/>
      </right>
      <top/>
      <bottom/>
      <diagonal/>
    </border>
    <border>
      <left style="medium">
        <color rgb="FF0094FF"/>
      </left>
      <right style="thin">
        <color rgb="FF92D7FF"/>
      </right>
      <top/>
      <bottom style="medium">
        <color rgb="FF0094FF"/>
      </bottom>
      <diagonal/>
    </border>
    <border>
      <left style="thick">
        <color rgb="FF0094FF"/>
      </left>
      <right/>
      <top/>
      <bottom style="thin">
        <color rgb="FF92D7FF"/>
      </bottom>
      <diagonal/>
    </border>
    <border>
      <left style="thick">
        <color rgb="FF0094FF"/>
      </left>
      <right style="thin">
        <color rgb="FF92D7FF"/>
      </right>
      <top style="thin">
        <color rgb="FF92D7FF"/>
      </top>
      <bottom/>
      <diagonal/>
    </border>
    <border>
      <left style="thick">
        <color rgb="FF0094FF"/>
      </left>
      <right style="thin">
        <color rgb="FF92D7FF"/>
      </right>
      <top/>
      <bottom style="thin">
        <color rgb="FF92D7FF"/>
      </bottom>
      <diagonal/>
    </border>
    <border>
      <left style="thin">
        <color rgb="FF92D7FF"/>
      </left>
      <right/>
      <top style="thick">
        <color rgb="FF0094FF"/>
      </top>
      <bottom style="thin">
        <color rgb="FF92D7FF"/>
      </bottom>
      <diagonal/>
    </border>
    <border>
      <left/>
      <right style="medium">
        <color rgb="FF0094FF"/>
      </right>
      <top style="thick">
        <color rgb="FF0094FF"/>
      </top>
      <bottom style="thick">
        <color rgb="FF0094FF"/>
      </bottom>
      <diagonal/>
    </border>
    <border>
      <left style="medium">
        <color rgb="FF0094FF"/>
      </left>
      <right/>
      <top style="thick">
        <color rgb="FF0094FF"/>
      </top>
      <bottom style="thick">
        <color rgb="FF0094FF"/>
      </bottom>
      <diagonal/>
    </border>
    <border>
      <left style="medium">
        <color rgb="FF0094FF"/>
      </left>
      <right style="medium">
        <color rgb="FF0094FF"/>
      </right>
      <top style="thick">
        <color rgb="FF0094FF"/>
      </top>
      <bottom style="thick">
        <color rgb="FF0094FF"/>
      </bottom>
      <diagonal/>
    </border>
    <border>
      <left style="medium">
        <color rgb="FF0094FF"/>
      </left>
      <right style="thick">
        <color rgb="FF0094FF"/>
      </right>
      <top style="thick">
        <color rgb="FF0094FF"/>
      </top>
      <bottom style="thin">
        <color rgb="FF92D7FF"/>
      </bottom>
      <diagonal/>
    </border>
    <border>
      <left style="medium">
        <color rgb="FF0094FF"/>
      </left>
      <right style="thick">
        <color rgb="FF0094FF"/>
      </right>
      <top style="thin">
        <color rgb="FF92D7FF"/>
      </top>
      <bottom style="thin">
        <color rgb="FF92D7FF"/>
      </bottom>
      <diagonal/>
    </border>
    <border>
      <left style="medium">
        <color rgb="FF0094FF"/>
      </left>
      <right style="thick">
        <color rgb="FF0094FF"/>
      </right>
      <top style="thin">
        <color rgb="FF92D7FF"/>
      </top>
      <bottom style="thick">
        <color rgb="FF0094FF"/>
      </bottom>
      <diagonal/>
    </border>
    <border>
      <left style="thick">
        <color rgb="FF0094FF"/>
      </left>
      <right style="medium">
        <color rgb="FF0094FF"/>
      </right>
      <top/>
      <bottom/>
      <diagonal/>
    </border>
    <border>
      <left style="medium">
        <color rgb="FF0094FF"/>
      </left>
      <right style="thick">
        <color rgb="FF0094FF"/>
      </right>
      <top style="thick">
        <color rgb="FF0094FF"/>
      </top>
      <bottom/>
      <diagonal/>
    </border>
    <border>
      <left style="medium">
        <color rgb="FF0094FF"/>
      </left>
      <right style="thick">
        <color rgb="FF0094FF"/>
      </right>
      <top/>
      <bottom/>
      <diagonal/>
    </border>
    <border>
      <left style="medium">
        <color rgb="FF0094FF"/>
      </left>
      <right style="thick">
        <color rgb="FF0094FF"/>
      </right>
      <top/>
      <bottom style="thick">
        <color rgb="FF0094FF"/>
      </bottom>
      <diagonal/>
    </border>
    <border>
      <left/>
      <right style="medium">
        <color rgb="FF0094FF"/>
      </right>
      <top/>
      <bottom/>
      <diagonal/>
    </border>
    <border>
      <left style="thick">
        <color rgb="FF0094FF"/>
      </left>
      <right/>
      <top/>
      <bottom/>
      <diagonal/>
    </border>
    <border>
      <left/>
      <right style="thick">
        <color rgb="FF0094FF"/>
      </right>
      <top/>
      <bottom style="thin">
        <color rgb="FF92D7FF"/>
      </bottom>
      <diagonal/>
    </border>
    <border>
      <left style="thick">
        <color rgb="FF0094FF"/>
      </left>
      <right/>
      <top style="thin">
        <color rgb="FF92D7FF"/>
      </top>
      <bottom/>
      <diagonal/>
    </border>
    <border>
      <left/>
      <right style="thin">
        <color rgb="FF92D7FF"/>
      </right>
      <top style="thin">
        <color rgb="FF92D7FF"/>
      </top>
      <bottom/>
      <diagonal/>
    </border>
    <border>
      <left/>
      <right style="thick">
        <color rgb="FF0094FF"/>
      </right>
      <top style="thin">
        <color rgb="FF92D7FF"/>
      </top>
      <bottom/>
      <diagonal/>
    </border>
    <border>
      <left/>
      <right style="thin">
        <color rgb="FF92D7FF"/>
      </right>
      <top/>
      <bottom/>
      <diagonal/>
    </border>
    <border>
      <left/>
      <right/>
      <top style="medium">
        <color rgb="FF0094FF"/>
      </top>
      <bottom/>
      <diagonal/>
    </border>
    <border>
      <left/>
      <right style="medium">
        <color rgb="FF0094FF"/>
      </right>
      <top style="medium">
        <color rgb="FF0094FF"/>
      </top>
      <bottom style="thick">
        <color rgb="FF0094FF"/>
      </bottom>
      <diagonal/>
    </border>
    <border>
      <left style="medium">
        <color rgb="FF0094FF"/>
      </left>
      <right/>
      <top style="medium">
        <color rgb="FF0094FF"/>
      </top>
      <bottom style="medium">
        <color rgb="FF0094FF"/>
      </bottom>
      <diagonal/>
    </border>
    <border>
      <left/>
      <right style="medium">
        <color rgb="FF0094FF"/>
      </right>
      <top style="medium">
        <color rgb="FF0094FF"/>
      </top>
      <bottom style="medium">
        <color rgb="FF0094FF"/>
      </bottom>
      <diagonal/>
    </border>
    <border>
      <left/>
      <right/>
      <top style="medium">
        <color rgb="FF0094FF"/>
      </top>
      <bottom style="medium">
        <color rgb="FF0094FF"/>
      </bottom>
      <diagonal/>
    </border>
    <border>
      <left style="thick">
        <color rgb="FF0094FF"/>
      </left>
      <right style="medium">
        <color rgb="FF0094FF"/>
      </right>
      <top/>
      <bottom style="thick">
        <color rgb="FF0094FF"/>
      </bottom>
      <diagonal/>
    </border>
    <border>
      <left style="medium">
        <color rgb="FF0094FF"/>
      </left>
      <right/>
      <top/>
      <bottom/>
      <diagonal/>
    </border>
    <border>
      <left style="medium">
        <color rgb="FF0094FF"/>
      </left>
      <right/>
      <top style="medium">
        <color rgb="FF0094FF"/>
      </top>
      <bottom style="thick">
        <color rgb="FF0094FF"/>
      </bottom>
      <diagonal/>
    </border>
    <border>
      <left/>
      <right/>
      <top style="medium">
        <color rgb="FF0094FF"/>
      </top>
      <bottom style="thick">
        <color rgb="FF0094FF"/>
      </bottom>
      <diagonal/>
    </border>
    <border>
      <left style="thick">
        <color rgb="FF0094FF"/>
      </left>
      <right/>
      <top style="medium">
        <color rgb="FF0094FF"/>
      </top>
      <bottom/>
      <diagonal/>
    </border>
    <border>
      <left/>
      <right style="medium">
        <color rgb="FF0094FF"/>
      </right>
      <top style="medium">
        <color rgb="FF0094FF"/>
      </top>
      <bottom/>
      <diagonal/>
    </border>
    <border>
      <left style="medium">
        <color rgb="FF0094FF"/>
      </left>
      <right/>
      <top style="medium">
        <color rgb="FF0094FF"/>
      </top>
      <bottom/>
      <diagonal/>
    </border>
    <border>
      <left style="thick">
        <color rgb="FF0094FF"/>
      </left>
      <right/>
      <top/>
      <bottom style="medium">
        <color rgb="FF0094FF"/>
      </bottom>
      <diagonal/>
    </border>
    <border>
      <left/>
      <right style="medium">
        <color rgb="FF0094FF"/>
      </right>
      <top/>
      <bottom style="medium">
        <color rgb="FF0094FF"/>
      </bottom>
      <diagonal/>
    </border>
    <border>
      <left style="medium">
        <color rgb="FF0094FF"/>
      </left>
      <right/>
      <top/>
      <bottom style="medium">
        <color rgb="FF0094FF"/>
      </bottom>
      <diagonal/>
    </border>
    <border>
      <left/>
      <right/>
      <top/>
      <bottom style="medium">
        <color rgb="FF0094FF"/>
      </bottom>
      <diagonal/>
    </border>
    <border>
      <left style="thin">
        <color rgb="FF92D7FF"/>
      </left>
      <right style="thin">
        <color rgb="FF92D7FF"/>
      </right>
      <top style="thin">
        <color rgb="FF92D7FF"/>
      </top>
      <bottom style="dashed">
        <color rgb="FF92D7FF"/>
      </bottom>
      <diagonal/>
    </border>
    <border>
      <left style="thin">
        <color rgb="FF92D7FF"/>
      </left>
      <right/>
      <top style="thin">
        <color rgb="FF92D7FF"/>
      </top>
      <bottom style="dashed">
        <color rgb="FF92D7FF"/>
      </bottom>
      <diagonal/>
    </border>
    <border>
      <left/>
      <right/>
      <top style="thin">
        <color rgb="FF92D7FF"/>
      </top>
      <bottom style="dashed">
        <color rgb="FF92D7FF"/>
      </bottom>
      <diagonal/>
    </border>
    <border>
      <left/>
      <right style="medium">
        <color rgb="FF0094FF"/>
      </right>
      <top style="thin">
        <color rgb="FF92D7FF"/>
      </top>
      <bottom style="dashed">
        <color rgb="FF92D7FF"/>
      </bottom>
      <diagonal/>
    </border>
    <border>
      <left style="thin">
        <color rgb="FF92D7FF"/>
      </left>
      <right/>
      <top style="medium">
        <color rgb="FF0094FF"/>
      </top>
      <bottom/>
      <diagonal/>
    </border>
    <border>
      <left style="medium">
        <color rgb="FF0094FF"/>
      </left>
      <right style="thick">
        <color rgb="FF0094FF"/>
      </right>
      <top style="thick">
        <color rgb="FF0094FF"/>
      </top>
      <bottom style="thick">
        <color rgb="FF0094FF"/>
      </bottom>
      <diagonal/>
    </border>
    <border>
      <left style="thick">
        <color rgb="FF0094FF"/>
      </left>
      <right style="thin">
        <color rgb="FF92D7FF"/>
      </right>
      <top/>
      <bottom/>
      <diagonal/>
    </border>
    <border>
      <left style="thin">
        <color rgb="FF92D7FF"/>
      </left>
      <right style="thin">
        <color rgb="FF92D7FF"/>
      </right>
      <top style="dashed">
        <color rgb="FF92D7FF"/>
      </top>
      <bottom/>
      <diagonal/>
    </border>
    <border>
      <left style="thin">
        <color rgb="FF92D7FF"/>
      </left>
      <right/>
      <top style="dashed">
        <color rgb="FF92D7FF"/>
      </top>
      <bottom style="hair">
        <color rgb="FF92D7FF"/>
      </bottom>
      <diagonal/>
    </border>
    <border>
      <left style="hair">
        <color rgb="FF92D7FF"/>
      </left>
      <right style="thin">
        <color rgb="FF92D7FF"/>
      </right>
      <top style="dashed">
        <color rgb="FF92D7FF"/>
      </top>
      <bottom style="hair">
        <color rgb="FF92D7FF"/>
      </bottom>
      <diagonal/>
    </border>
    <border>
      <left style="hair">
        <color rgb="FF92D7FF"/>
      </left>
      <right style="thin">
        <color rgb="FF92D7FF"/>
      </right>
      <top/>
      <bottom style="thin">
        <color rgb="FF92D7FF"/>
      </bottom>
      <diagonal/>
    </border>
    <border>
      <left/>
      <right style="medium">
        <color rgb="FF0094FF"/>
      </right>
      <top style="thin">
        <color rgb="FF92D7FF"/>
      </top>
      <bottom/>
      <diagonal/>
    </border>
    <border>
      <left style="medium">
        <color rgb="FF0094FF"/>
      </left>
      <right/>
      <top style="thin">
        <color rgb="FF92D7FF"/>
      </top>
      <bottom/>
      <diagonal/>
    </border>
    <border>
      <left style="medium">
        <color rgb="FF0094FF"/>
      </left>
      <right style="thick">
        <color rgb="FF0094FF"/>
      </right>
      <top style="thin">
        <color rgb="FF92D7FF"/>
      </top>
      <bottom/>
      <diagonal/>
    </border>
    <border>
      <left style="medium">
        <color rgb="FF0094FF"/>
      </left>
      <right style="thick">
        <color rgb="FF0094FF"/>
      </right>
      <top style="dotted">
        <color rgb="FF0094FF"/>
      </top>
      <bottom style="medium">
        <color rgb="FF0094FF"/>
      </bottom>
      <diagonal/>
    </border>
    <border>
      <left style="medium">
        <color rgb="FF0094FF"/>
      </left>
      <right style="thick">
        <color rgb="FF0094FF"/>
      </right>
      <top style="medium">
        <color rgb="FF0094FF"/>
      </top>
      <bottom/>
      <diagonal/>
    </border>
    <border>
      <left style="medium">
        <color rgb="FF0094FF"/>
      </left>
      <right/>
      <top style="dotted">
        <color rgb="FF0094FF"/>
      </top>
      <bottom style="medium">
        <color rgb="FF0094FF"/>
      </bottom>
      <diagonal/>
    </border>
    <border>
      <left/>
      <right style="medium">
        <color rgb="FF0094FF"/>
      </right>
      <top style="dotted">
        <color rgb="FF0094FF"/>
      </top>
      <bottom style="medium">
        <color rgb="FF0094FF"/>
      </bottom>
      <diagonal/>
    </border>
    <border>
      <left style="medium">
        <color rgb="FF0094FF"/>
      </left>
      <right style="thick">
        <color rgb="FF0094FF"/>
      </right>
      <top style="dotted">
        <color rgb="FF0094FF"/>
      </top>
      <bottom style="thick">
        <color rgb="FF0094FF"/>
      </bottom>
      <diagonal/>
    </border>
    <border>
      <left style="medium">
        <color rgb="FF0094FF"/>
      </left>
      <right/>
      <top style="dotted">
        <color rgb="FF0094FF"/>
      </top>
      <bottom style="thick">
        <color rgb="FF0094FF"/>
      </bottom>
      <diagonal/>
    </border>
    <border>
      <left/>
      <right style="medium">
        <color rgb="FF0094FF"/>
      </right>
      <top style="dotted">
        <color rgb="FF0094FF"/>
      </top>
      <bottom style="thick">
        <color rgb="FF0094FF"/>
      </bottom>
      <diagonal/>
    </border>
    <border>
      <left/>
      <right/>
      <top style="dotted">
        <color rgb="FF0094FF"/>
      </top>
      <bottom style="medium">
        <color rgb="FF0094FF"/>
      </bottom>
      <diagonal/>
    </border>
    <border>
      <left/>
      <right/>
      <top style="dotted">
        <color rgb="FF0094FF"/>
      </top>
      <bottom style="thick">
        <color rgb="FF0094FF"/>
      </bottom>
      <diagonal/>
    </border>
    <border>
      <left/>
      <right style="medium">
        <color rgb="FF0094FF"/>
      </right>
      <top style="hair">
        <color rgb="FF0094FF"/>
      </top>
      <bottom style="hair">
        <color rgb="FF0094FF"/>
      </bottom>
      <diagonal/>
    </border>
    <border>
      <left/>
      <right/>
      <top style="thin">
        <color rgb="FF0094FF"/>
      </top>
      <bottom/>
      <diagonal/>
    </border>
    <border>
      <left/>
      <right style="medium">
        <color rgb="FF0094FF"/>
      </right>
      <top style="thin">
        <color rgb="FF0094FF"/>
      </top>
      <bottom/>
      <diagonal/>
    </border>
    <border>
      <left style="medium">
        <color rgb="FF0094FF"/>
      </left>
      <right style="thin">
        <color rgb="FF92D7FF"/>
      </right>
      <top style="thin">
        <color rgb="FF0094FF"/>
      </top>
      <bottom/>
      <diagonal/>
    </border>
    <border>
      <left style="thin">
        <color rgb="FF92D7FF"/>
      </left>
      <right style="thin">
        <color rgb="FF92D7FF"/>
      </right>
      <top style="thin">
        <color rgb="FF0094FF"/>
      </top>
      <bottom/>
      <diagonal/>
    </border>
    <border>
      <left style="thin">
        <color rgb="FF92D7FF"/>
      </left>
      <right style="medium">
        <color rgb="FF0094FF"/>
      </right>
      <top style="thin">
        <color rgb="FF0094FF"/>
      </top>
      <bottom/>
      <diagonal/>
    </border>
    <border>
      <left/>
      <right/>
      <top style="hair">
        <color rgb="FF0094FF"/>
      </top>
      <bottom style="hair">
        <color rgb="FF0094FF"/>
      </bottom>
      <diagonal/>
    </border>
    <border>
      <left style="medium">
        <color rgb="FF0094FF"/>
      </left>
      <right/>
      <top style="hair">
        <color rgb="FF0094FF"/>
      </top>
      <bottom style="hair">
        <color rgb="FF0094FF"/>
      </bottom>
      <diagonal/>
    </border>
    <border>
      <left style="medium">
        <color rgb="FF0094FF"/>
      </left>
      <right style="thin">
        <color rgb="FF92D7FF"/>
      </right>
      <top style="hair">
        <color rgb="FF0094FF"/>
      </top>
      <bottom style="hair">
        <color rgb="FF0094FF"/>
      </bottom>
      <diagonal/>
    </border>
    <border>
      <left style="thin">
        <color rgb="FF92D7FF"/>
      </left>
      <right style="thin">
        <color rgb="FF92D7FF"/>
      </right>
      <top style="hair">
        <color rgb="FF0094FF"/>
      </top>
      <bottom style="hair">
        <color rgb="FF0094FF"/>
      </bottom>
      <diagonal/>
    </border>
    <border>
      <left style="thin">
        <color rgb="FF92D7FF"/>
      </left>
      <right style="medium">
        <color rgb="FF0094FF"/>
      </right>
      <top style="hair">
        <color rgb="FF0094FF"/>
      </top>
      <bottom style="hair">
        <color rgb="FF0094FF"/>
      </bottom>
      <diagonal/>
    </border>
    <border>
      <left/>
      <right/>
      <top style="medium">
        <color rgb="FF0094FF"/>
      </top>
      <bottom style="dotted">
        <color rgb="FF0094FF"/>
      </bottom>
      <diagonal/>
    </border>
    <border>
      <left/>
      <right style="medium">
        <color rgb="FF0094FF"/>
      </right>
      <top style="medium">
        <color rgb="FF0094FF"/>
      </top>
      <bottom style="dotted">
        <color rgb="FF0094FF"/>
      </bottom>
      <diagonal/>
    </border>
    <border>
      <left style="medium">
        <color rgb="FF0094FF"/>
      </left>
      <right/>
      <top style="medium">
        <color rgb="FF0094FF"/>
      </top>
      <bottom style="dotted">
        <color rgb="FF0094FF"/>
      </bottom>
      <diagonal/>
    </border>
    <border>
      <left style="thin">
        <color rgb="FF92D7FF"/>
      </left>
      <right style="thin">
        <color rgb="FF92D7FF"/>
      </right>
      <top style="thin">
        <color rgb="FF92D7FF"/>
      </top>
      <bottom/>
      <diagonal/>
    </border>
    <border>
      <left style="thin">
        <color rgb="FF92D7FF"/>
      </left>
      <right/>
      <top style="hair">
        <color rgb="FF92D7FF"/>
      </top>
      <bottom style="thin">
        <color rgb="FF92D7FF"/>
      </bottom>
      <diagonal/>
    </border>
    <border>
      <left/>
      <right/>
      <top style="hair">
        <color rgb="FF92D7FF"/>
      </top>
      <bottom style="thin">
        <color rgb="FF92D7FF"/>
      </bottom>
      <diagonal/>
    </border>
    <border>
      <left/>
      <right style="medium">
        <color rgb="FF0094FF"/>
      </right>
      <top style="hair">
        <color rgb="FF92D7FF"/>
      </top>
      <bottom style="thin">
        <color rgb="FF92D7FF"/>
      </bottom>
      <diagonal/>
    </border>
    <border>
      <left/>
      <right/>
      <top style="dashed">
        <color rgb="FF92D7FF"/>
      </top>
      <bottom style="hair">
        <color rgb="FF92D7FF"/>
      </bottom>
      <diagonal/>
    </border>
    <border>
      <left/>
      <right style="medium">
        <color rgb="FF0094FF"/>
      </right>
      <top style="dashed">
        <color rgb="FF92D7FF"/>
      </top>
      <bottom style="hair">
        <color rgb="FF92D7FF"/>
      </bottom>
      <diagonal/>
    </border>
    <border>
      <left style="thick">
        <color rgb="FF0094FF"/>
      </left>
      <right style="medium">
        <color rgb="FF0094FF"/>
      </right>
      <top style="medium">
        <color rgb="FF0094FF"/>
      </top>
      <bottom/>
      <diagonal/>
    </border>
    <border>
      <left style="medium">
        <color rgb="FF0094FF"/>
      </left>
      <right style="medium">
        <color rgb="FF0094FF"/>
      </right>
      <top style="medium">
        <color rgb="FF0094FF"/>
      </top>
      <bottom/>
      <diagonal/>
    </border>
    <border>
      <left style="thick">
        <color rgb="FF0094FF"/>
      </left>
      <right/>
      <top style="medium">
        <color rgb="FF0094FF"/>
      </top>
      <bottom style="thick">
        <color rgb="FF0094FF"/>
      </bottom>
      <diagonal/>
    </border>
    <border>
      <left/>
      <right style="thick">
        <color rgb="FF0094FF"/>
      </right>
      <top style="medium">
        <color rgb="FF0094FF"/>
      </top>
      <bottom style="thick">
        <color rgb="FF0094FF"/>
      </bottom>
      <diagonal/>
    </border>
    <border>
      <left style="thick">
        <color rgb="FF0094FF"/>
      </left>
      <right style="medium">
        <color rgb="FF0094FF"/>
      </right>
      <top style="thick">
        <color rgb="FF0094FF"/>
      </top>
      <bottom/>
      <diagonal/>
    </border>
    <border>
      <left style="medium">
        <color rgb="FF0094FF"/>
      </left>
      <right style="medium">
        <color rgb="FF0094FF"/>
      </right>
      <top style="thin">
        <color rgb="FF92D7FF"/>
      </top>
      <bottom/>
      <diagonal/>
    </border>
    <border>
      <left style="medium">
        <color rgb="FF0094FF"/>
      </left>
      <right style="thick">
        <color rgb="FF0094FF"/>
      </right>
      <top/>
      <bottom style="thin">
        <color rgb="FF92D7FF"/>
      </bottom>
      <diagonal/>
    </border>
    <border>
      <left style="thick">
        <color rgb="FF0094FF"/>
      </left>
      <right style="thin">
        <color rgb="FF92D7FF"/>
      </right>
      <top style="thin">
        <color rgb="FF92D7FF"/>
      </top>
      <bottom style="medium">
        <color rgb="FF0094FF"/>
      </bottom>
      <diagonal/>
    </border>
    <border>
      <left style="thin">
        <color rgb="FF92D7FF"/>
      </left>
      <right style="thin">
        <color rgb="FF92D7FF"/>
      </right>
      <top style="thin">
        <color rgb="FF92D7FF"/>
      </top>
      <bottom style="medium">
        <color rgb="FF0094FF"/>
      </bottom>
      <diagonal/>
    </border>
    <border>
      <left style="thin">
        <color rgb="FF92D7FF"/>
      </left>
      <right/>
      <top style="thin">
        <color rgb="FF92D7FF"/>
      </top>
      <bottom style="medium">
        <color rgb="FF0094FF"/>
      </bottom>
      <diagonal/>
    </border>
    <border>
      <left/>
      <right style="thin">
        <color rgb="FF92D7FF"/>
      </right>
      <top style="thin">
        <color rgb="FF92D7FF"/>
      </top>
      <bottom style="medium">
        <color rgb="FF0094FF"/>
      </bottom>
      <diagonal/>
    </border>
    <border>
      <left/>
      <right/>
      <top style="thin">
        <color rgb="FF92D7FF"/>
      </top>
      <bottom style="medium">
        <color rgb="FF0094FF"/>
      </bottom>
      <diagonal/>
    </border>
    <border>
      <left/>
      <right style="medium">
        <color rgb="FF0094FF"/>
      </right>
      <top style="thin">
        <color rgb="FF92D7FF"/>
      </top>
      <bottom style="medium">
        <color rgb="FF0094FF"/>
      </bottom>
      <diagonal/>
    </border>
    <border>
      <left style="thick">
        <color rgb="FF0094FF"/>
      </left>
      <right style="medium">
        <color rgb="FF0094FF"/>
      </right>
      <top style="medium">
        <color rgb="FF0094FF"/>
      </top>
      <bottom style="medium">
        <color rgb="FF0094FF"/>
      </bottom>
      <diagonal/>
    </border>
    <border>
      <left style="medium">
        <color rgb="FF0094FF"/>
      </left>
      <right style="medium">
        <color rgb="FF0094FF"/>
      </right>
      <top style="medium">
        <color rgb="FF0094FF"/>
      </top>
      <bottom style="medium">
        <color rgb="FF0094FF"/>
      </bottom>
      <diagonal/>
    </border>
    <border>
      <left style="medium">
        <color rgb="FF0094FF"/>
      </left>
      <right style="thick">
        <color rgb="FF0094FF"/>
      </right>
      <top style="medium">
        <color rgb="FF0094FF"/>
      </top>
      <bottom style="medium">
        <color rgb="FF0094FF"/>
      </bottom>
      <diagonal/>
    </border>
    <border>
      <left style="medium">
        <color rgb="FF0094FF"/>
      </left>
      <right style="thick">
        <color rgb="FF0094FF"/>
      </right>
      <top style="thin">
        <color rgb="FF92D7FF"/>
      </top>
      <bottom style="medium">
        <color rgb="FF0094FF"/>
      </bottom>
      <diagonal/>
    </border>
    <border>
      <left style="medium">
        <color rgb="FF0094FF"/>
      </left>
      <right style="medium">
        <color rgb="FF0094FF"/>
      </right>
      <top style="thin">
        <color rgb="FF92D7FF"/>
      </top>
      <bottom style="medium">
        <color rgb="FF0094FF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38" fontId="51" fillId="0" borderId="0" applyFont="0" applyFill="0" applyBorder="0" applyAlignment="0" applyProtection="0">
      <alignment vertical="center"/>
    </xf>
  </cellStyleXfs>
  <cellXfs count="842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0" fillId="0" borderId="2" xfId="0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26" xfId="0" applyBorder="1"/>
    <xf numFmtId="0" fontId="15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78" fontId="7" fillId="3" borderId="56" xfId="0" applyNumberFormat="1" applyFont="1" applyFill="1" applyBorder="1" applyAlignment="1">
      <alignment vertical="center"/>
    </xf>
    <xf numFmtId="178" fontId="7" fillId="3" borderId="57" xfId="0" applyNumberFormat="1" applyFont="1" applyFill="1" applyBorder="1" applyAlignment="1">
      <alignment vertical="center"/>
    </xf>
    <xf numFmtId="0" fontId="2" fillId="0" borderId="7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2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top"/>
    </xf>
    <xf numFmtId="0" fontId="25" fillId="0" borderId="38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29" fillId="0" borderId="0" xfId="0" applyFont="1" applyAlignment="1">
      <alignment horizontal="center" vertical="top"/>
    </xf>
    <xf numFmtId="0" fontId="29" fillId="0" borderId="0" xfId="0" applyFont="1" applyAlignment="1">
      <alignment horizontal="left" vertical="top" wrapText="1"/>
    </xf>
    <xf numFmtId="0" fontId="1" fillId="7" borderId="0" xfId="0" applyFont="1" applyFill="1" applyAlignment="1">
      <alignment horizontal="left" vertical="center"/>
    </xf>
    <xf numFmtId="0" fontId="1" fillId="7" borderId="35" xfId="0" applyFont="1" applyFill="1" applyBorder="1" applyAlignment="1">
      <alignment horizontal="left" vertical="center"/>
    </xf>
    <xf numFmtId="0" fontId="32" fillId="0" borderId="0" xfId="0" applyFont="1" applyAlignment="1">
      <alignment horizontal="left" vertical="top" wrapText="1"/>
    </xf>
    <xf numFmtId="0" fontId="30" fillId="0" borderId="0" xfId="0" applyFont="1" applyAlignment="1">
      <alignment vertical="center" shrinkToFit="1"/>
    </xf>
    <xf numFmtId="0" fontId="0" fillId="7" borderId="0" xfId="0" applyFill="1" applyAlignment="1">
      <alignment horizontal="center" vertical="center"/>
    </xf>
    <xf numFmtId="0" fontId="0" fillId="7" borderId="0" xfId="0" applyFill="1" applyAlignment="1">
      <alignment vertical="center"/>
    </xf>
    <xf numFmtId="0" fontId="0" fillId="7" borderId="1" xfId="0" applyFill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0" fontId="29" fillId="0" borderId="0" xfId="0" applyFont="1" applyAlignment="1">
      <alignment horizontal="left" vertical="top"/>
    </xf>
    <xf numFmtId="0" fontId="29" fillId="0" borderId="0" xfId="0" applyFont="1" applyAlignment="1">
      <alignment horizontal="center" vertical="center"/>
    </xf>
    <xf numFmtId="0" fontId="28" fillId="0" borderId="80" xfId="0" applyFont="1" applyBorder="1" applyAlignment="1">
      <alignment horizontal="center" vertical="center" wrapText="1"/>
    </xf>
    <xf numFmtId="0" fontId="28" fillId="0" borderId="7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3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2" fontId="0" fillId="0" borderId="0" xfId="0" applyNumberFormat="1"/>
    <xf numFmtId="0" fontId="0" fillId="0" borderId="89" xfId="0" applyBorder="1"/>
    <xf numFmtId="0" fontId="0" fillId="0" borderId="60" xfId="0" applyBorder="1"/>
    <xf numFmtId="0" fontId="14" fillId="0" borderId="74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91" xfId="0" applyFont="1" applyBorder="1" applyAlignment="1">
      <alignment vertical="center"/>
    </xf>
    <xf numFmtId="0" fontId="14" fillId="0" borderId="92" xfId="0" applyFont="1" applyBorder="1" applyAlignment="1">
      <alignment vertical="center"/>
    </xf>
    <xf numFmtId="0" fontId="11" fillId="7" borderId="0" xfId="0" applyFont="1" applyFill="1" applyAlignment="1">
      <alignment horizontal="left"/>
    </xf>
    <xf numFmtId="0" fontId="1" fillId="0" borderId="0" xfId="0" applyFont="1" applyAlignment="1">
      <alignment horizontal="left" vertical="center"/>
    </xf>
    <xf numFmtId="0" fontId="29" fillId="0" borderId="13" xfId="0" applyFont="1" applyBorder="1" applyAlignment="1">
      <alignment horizontal="center" vertical="top"/>
    </xf>
    <xf numFmtId="0" fontId="0" fillId="0" borderId="12" xfId="0" applyBorder="1" applyAlignment="1">
      <alignment vertical="center"/>
    </xf>
    <xf numFmtId="0" fontId="36" fillId="7" borderId="0" xfId="0" applyFont="1" applyFill="1" applyAlignment="1">
      <alignment horizontal="left" vertical="center"/>
    </xf>
    <xf numFmtId="0" fontId="31" fillId="7" borderId="0" xfId="0" applyFont="1" applyFill="1" applyAlignment="1">
      <alignment horizontal="left" vertical="center"/>
    </xf>
    <xf numFmtId="0" fontId="29" fillId="0" borderId="35" xfId="0" applyFont="1" applyBorder="1" applyAlignment="1">
      <alignment horizontal="left" vertical="top"/>
    </xf>
    <xf numFmtId="0" fontId="29" fillId="7" borderId="13" xfId="0" applyFont="1" applyFill="1" applyBorder="1" applyAlignment="1">
      <alignment horizontal="left" vertical="top"/>
    </xf>
    <xf numFmtId="0" fontId="32" fillId="7" borderId="13" xfId="0" applyFont="1" applyFill="1" applyBorder="1" applyAlignment="1">
      <alignment horizontal="left" vertical="top"/>
    </xf>
    <xf numFmtId="0" fontId="29" fillId="0" borderId="13" xfId="0" applyFont="1" applyBorder="1" applyAlignment="1">
      <alignment horizontal="left" vertical="top"/>
    </xf>
    <xf numFmtId="0" fontId="25" fillId="0" borderId="0" xfId="0" applyFont="1" applyAlignment="1">
      <alignment horizontal="center" vertical="top"/>
    </xf>
    <xf numFmtId="0" fontId="37" fillId="0" borderId="0" xfId="0" applyFont="1" applyAlignment="1">
      <alignment horizontal="center" vertical="center"/>
    </xf>
    <xf numFmtId="0" fontId="38" fillId="8" borderId="95" xfId="0" applyFont="1" applyFill="1" applyBorder="1" applyAlignment="1">
      <alignment horizontal="center" vertical="center" wrapText="1"/>
    </xf>
    <xf numFmtId="0" fontId="37" fillId="8" borderId="95" xfId="0" applyFont="1" applyFill="1" applyBorder="1" applyAlignment="1">
      <alignment horizontal="center" vertical="center" wrapText="1"/>
    </xf>
    <xf numFmtId="176" fontId="1" fillId="7" borderId="95" xfId="0" applyNumberFormat="1" applyFont="1" applyFill="1" applyBorder="1" applyAlignment="1">
      <alignment horizontal="center" vertical="center"/>
    </xf>
    <xf numFmtId="0" fontId="45" fillId="7" borderId="35" xfId="0" applyFont="1" applyFill="1" applyBorder="1" applyAlignment="1">
      <alignment horizontal="left" vertical="center"/>
    </xf>
    <xf numFmtId="0" fontId="44" fillId="7" borderId="35" xfId="0" applyFont="1" applyFill="1" applyBorder="1" applyAlignment="1">
      <alignment horizontal="left" vertical="center"/>
    </xf>
    <xf numFmtId="0" fontId="45" fillId="7" borderId="0" xfId="0" applyFont="1" applyFill="1" applyAlignment="1">
      <alignment horizontal="left" vertical="center"/>
    </xf>
    <xf numFmtId="0" fontId="44" fillId="7" borderId="0" xfId="0" applyFont="1" applyFill="1" applyAlignment="1">
      <alignment horizontal="left" vertical="center"/>
    </xf>
    <xf numFmtId="0" fontId="43" fillId="0" borderId="80" xfId="0" applyFont="1" applyBorder="1" applyAlignment="1">
      <alignment horizontal="center" vertical="center" wrapText="1"/>
    </xf>
    <xf numFmtId="0" fontId="43" fillId="0" borderId="18" xfId="0" applyFont="1" applyBorder="1" applyAlignment="1">
      <alignment horizontal="center" vertical="center" wrapText="1"/>
    </xf>
    <xf numFmtId="0" fontId="43" fillId="0" borderId="51" xfId="0" applyFont="1" applyBorder="1" applyAlignment="1">
      <alignment horizontal="center" vertical="center" wrapText="1"/>
    </xf>
    <xf numFmtId="0" fontId="43" fillId="0" borderId="85" xfId="0" applyFont="1" applyBorder="1" applyAlignment="1">
      <alignment horizontal="center" vertical="center" wrapText="1"/>
    </xf>
    <xf numFmtId="0" fontId="41" fillId="7" borderId="0" xfId="0" applyFont="1" applyFill="1" applyAlignment="1">
      <alignment horizontal="left" vertical="top"/>
    </xf>
    <xf numFmtId="0" fontId="41" fillId="0" borderId="0" xfId="0" applyFont="1" applyAlignment="1">
      <alignment horizontal="left" vertical="top" wrapText="1"/>
    </xf>
    <xf numFmtId="0" fontId="40" fillId="0" borderId="0" xfId="0" applyFont="1" applyAlignment="1">
      <alignment horizontal="left" vertical="top"/>
    </xf>
    <xf numFmtId="1" fontId="0" fillId="0" borderId="0" xfId="0" applyNumberFormat="1" applyAlignment="1">
      <alignment vertical="center"/>
    </xf>
    <xf numFmtId="0" fontId="41" fillId="0" borderId="0" xfId="0" applyFont="1" applyAlignment="1">
      <alignment horizontal="left" vertical="top"/>
    </xf>
    <xf numFmtId="0" fontId="54" fillId="0" borderId="0" xfId="0" applyFont="1"/>
    <xf numFmtId="0" fontId="52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54" fillId="0" borderId="52" xfId="0" applyFont="1" applyBorder="1" applyAlignment="1">
      <alignment vertical="center"/>
    </xf>
    <xf numFmtId="0" fontId="56" fillId="0" borderId="0" xfId="0" applyFont="1" applyAlignment="1">
      <alignment vertical="center" wrapText="1"/>
    </xf>
    <xf numFmtId="0" fontId="54" fillId="0" borderId="1" xfId="0" applyFont="1" applyBorder="1"/>
    <xf numFmtId="0" fontId="2" fillId="0" borderId="0" xfId="0" applyFont="1" applyAlignment="1">
      <alignment vertical="top" wrapText="1"/>
    </xf>
    <xf numFmtId="0" fontId="53" fillId="0" borderId="26" xfId="0" applyFont="1" applyBorder="1"/>
    <xf numFmtId="0" fontId="58" fillId="0" borderId="1" xfId="0" applyFont="1" applyBorder="1"/>
    <xf numFmtId="0" fontId="58" fillId="0" borderId="0" xfId="0" applyFont="1"/>
    <xf numFmtId="0" fontId="44" fillId="0" borderId="111" xfId="0" applyFont="1" applyBorder="1" applyAlignment="1">
      <alignment horizontal="left" vertical="center"/>
    </xf>
    <xf numFmtId="0" fontId="59" fillId="0" borderId="0" xfId="0" applyFont="1" applyAlignment="1">
      <alignment horizontal="center" vertical="center"/>
    </xf>
    <xf numFmtId="0" fontId="44" fillId="0" borderId="1" xfId="0" applyFont="1" applyBorder="1"/>
    <xf numFmtId="0" fontId="60" fillId="0" borderId="0" xfId="0" applyFont="1"/>
    <xf numFmtId="0" fontId="61" fillId="0" borderId="0" xfId="0" applyFont="1" applyAlignment="1">
      <alignment horizontal="center" vertical="center" wrapText="1"/>
    </xf>
    <xf numFmtId="0" fontId="62" fillId="0" borderId="0" xfId="0" applyFont="1" applyAlignment="1">
      <alignment vertical="center"/>
    </xf>
    <xf numFmtId="0" fontId="46" fillId="0" borderId="0" xfId="0" applyFont="1" applyAlignment="1">
      <alignment vertical="center" wrapText="1"/>
    </xf>
    <xf numFmtId="0" fontId="63" fillId="0" borderId="0" xfId="0" applyFont="1" applyAlignment="1">
      <alignment vertical="center" wrapText="1"/>
    </xf>
    <xf numFmtId="0" fontId="62" fillId="0" borderId="0" xfId="0" applyFont="1" applyAlignment="1">
      <alignment horizontal="center"/>
    </xf>
    <xf numFmtId="1" fontId="2" fillId="3" borderId="119" xfId="0" applyNumberFormat="1" applyFont="1" applyFill="1" applyBorder="1" applyAlignment="1">
      <alignment horizontal="center" vertical="center" shrinkToFit="1"/>
    </xf>
    <xf numFmtId="1" fontId="14" fillId="7" borderId="81" xfId="0" applyNumberFormat="1" applyFont="1" applyFill="1" applyBorder="1" applyAlignment="1">
      <alignment horizontal="center" vertical="center"/>
    </xf>
    <xf numFmtId="1" fontId="14" fillId="7" borderId="85" xfId="0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/>
    </xf>
    <xf numFmtId="0" fontId="33" fillId="0" borderId="13" xfId="0" applyFont="1" applyBorder="1"/>
    <xf numFmtId="1" fontId="50" fillId="3" borderId="5" xfId="0" applyNumberFormat="1" applyFont="1" applyFill="1" applyBorder="1" applyAlignment="1">
      <alignment horizontal="center" vertical="center"/>
    </xf>
    <xf numFmtId="0" fontId="45" fillId="0" borderId="0" xfId="0" applyFont="1"/>
    <xf numFmtId="0" fontId="28" fillId="7" borderId="95" xfId="0" applyFont="1" applyFill="1" applyBorder="1" applyAlignment="1">
      <alignment vertical="center"/>
    </xf>
    <xf numFmtId="0" fontId="28" fillId="7" borderId="105" xfId="0" applyFont="1" applyFill="1" applyBorder="1" applyAlignment="1">
      <alignment vertical="center"/>
    </xf>
    <xf numFmtId="0" fontId="28" fillId="7" borderId="108" xfId="0" applyFont="1" applyFill="1" applyBorder="1" applyAlignment="1">
      <alignment vertical="center"/>
    </xf>
    <xf numFmtId="0" fontId="28" fillId="7" borderId="0" xfId="0" applyFont="1" applyFill="1" applyAlignment="1">
      <alignment vertical="center"/>
    </xf>
    <xf numFmtId="0" fontId="28" fillId="7" borderId="88" xfId="0" applyFont="1" applyFill="1" applyBorder="1" applyAlignment="1">
      <alignment vertical="center"/>
    </xf>
    <xf numFmtId="1" fontId="64" fillId="9" borderId="59" xfId="0" applyNumberFormat="1" applyFont="1" applyFill="1" applyBorder="1" applyAlignment="1">
      <alignment horizontal="center" vertical="center"/>
    </xf>
    <xf numFmtId="1" fontId="62" fillId="9" borderId="23" xfId="0" applyNumberFormat="1" applyFont="1" applyFill="1" applyBorder="1" applyAlignment="1">
      <alignment horizontal="center" vertical="center"/>
    </xf>
    <xf numFmtId="1" fontId="62" fillId="9" borderId="24" xfId="0" applyNumberFormat="1" applyFont="1" applyFill="1" applyBorder="1" applyAlignment="1">
      <alignment horizontal="center" vertical="center"/>
    </xf>
    <xf numFmtId="1" fontId="62" fillId="9" borderId="81" xfId="0" applyNumberFormat="1" applyFont="1" applyFill="1" applyBorder="1" applyAlignment="1">
      <alignment horizontal="center" vertical="center"/>
    </xf>
    <xf numFmtId="1" fontId="62" fillId="9" borderId="82" xfId="0" applyNumberFormat="1" applyFont="1" applyFill="1" applyBorder="1" applyAlignment="1">
      <alignment horizontal="center" vertical="center"/>
    </xf>
    <xf numFmtId="1" fontId="62" fillId="9" borderId="83" xfId="0" applyNumberFormat="1" applyFont="1" applyFill="1" applyBorder="1" applyAlignment="1">
      <alignment horizontal="center" vertical="center"/>
    </xf>
    <xf numFmtId="0" fontId="67" fillId="0" borderId="0" xfId="0" applyFont="1" applyAlignment="1">
      <alignment horizontal="left" vertical="center"/>
    </xf>
    <xf numFmtId="0" fontId="14" fillId="7" borderId="110" xfId="0" applyFont="1" applyFill="1" applyBorder="1" applyAlignment="1">
      <alignment vertical="center"/>
    </xf>
    <xf numFmtId="0" fontId="14" fillId="7" borderId="110" xfId="0" applyFont="1" applyFill="1" applyBorder="1" applyAlignment="1">
      <alignment horizontal="center" vertical="center"/>
    </xf>
    <xf numFmtId="0" fontId="25" fillId="0" borderId="7" xfId="0" applyFont="1" applyBorder="1" applyAlignment="1">
      <alignment horizontal="center"/>
    </xf>
    <xf numFmtId="0" fontId="14" fillId="7" borderId="7" xfId="0" applyFont="1" applyFill="1" applyBorder="1" applyAlignment="1">
      <alignment vertical="center"/>
    </xf>
    <xf numFmtId="0" fontId="2" fillId="7" borderId="7" xfId="0" applyFont="1" applyFill="1" applyBorder="1" applyAlignment="1">
      <alignment vertical="center"/>
    </xf>
    <xf numFmtId="0" fontId="2" fillId="7" borderId="16" xfId="0" applyFont="1" applyFill="1" applyBorder="1" applyAlignment="1">
      <alignment vertical="center"/>
    </xf>
    <xf numFmtId="0" fontId="40" fillId="7" borderId="35" xfId="0" applyFont="1" applyFill="1" applyBorder="1" applyAlignment="1">
      <alignment horizontal="left" vertical="center"/>
    </xf>
    <xf numFmtId="0" fontId="41" fillId="7" borderId="35" xfId="0" applyFont="1" applyFill="1" applyBorder="1" applyAlignment="1">
      <alignment horizontal="left" vertical="center"/>
    </xf>
    <xf numFmtId="0" fontId="40" fillId="7" borderId="0" xfId="0" applyFont="1" applyFill="1" applyAlignment="1">
      <alignment horizontal="left" vertical="center"/>
    </xf>
    <xf numFmtId="0" fontId="41" fillId="7" borderId="0" xfId="0" applyFont="1" applyFill="1" applyAlignment="1">
      <alignment horizontal="left" vertical="center"/>
    </xf>
    <xf numFmtId="0" fontId="41" fillId="0" borderId="0" xfId="0" applyFont="1" applyAlignment="1">
      <alignment horizontal="center" vertical="top"/>
    </xf>
    <xf numFmtId="0" fontId="57" fillId="0" borderId="101" xfId="0" applyFont="1" applyBorder="1" applyAlignment="1">
      <alignment horizontal="left" vertical="top" wrapText="1"/>
    </xf>
    <xf numFmtId="0" fontId="57" fillId="0" borderId="0" xfId="0" applyFont="1" applyAlignment="1">
      <alignment horizontal="left" vertical="top" wrapText="1"/>
    </xf>
    <xf numFmtId="49" fontId="54" fillId="0" borderId="0" xfId="0" applyNumberFormat="1" applyFont="1"/>
    <xf numFmtId="1" fontId="62" fillId="7" borderId="0" xfId="0" applyNumberFormat="1" applyFont="1" applyFill="1" applyAlignment="1">
      <alignment horizontal="center" vertical="center"/>
    </xf>
    <xf numFmtId="0" fontId="28" fillId="0" borderId="32" xfId="0" applyFont="1" applyBorder="1" applyAlignment="1">
      <alignment horizontal="center" vertical="center" wrapText="1"/>
    </xf>
    <xf numFmtId="2" fontId="28" fillId="0" borderId="80" xfId="0" applyNumberFormat="1" applyFont="1" applyBorder="1" applyAlignment="1">
      <alignment horizontal="center" vertical="center"/>
    </xf>
    <xf numFmtId="1" fontId="64" fillId="9" borderId="80" xfId="0" applyNumberFormat="1" applyFont="1" applyFill="1" applyBorder="1" applyAlignment="1">
      <alignment horizontal="center" vertical="center"/>
    </xf>
    <xf numFmtId="1" fontId="62" fillId="9" borderId="80" xfId="0" applyNumberFormat="1" applyFont="1" applyFill="1" applyBorder="1" applyAlignment="1">
      <alignment horizontal="center" vertical="center"/>
    </xf>
    <xf numFmtId="1" fontId="62" fillId="9" borderId="116" xfId="0" applyNumberFormat="1" applyFont="1" applyFill="1" applyBorder="1" applyAlignment="1">
      <alignment horizontal="center" vertical="center"/>
    </xf>
    <xf numFmtId="1" fontId="65" fillId="0" borderId="0" xfId="0" applyNumberFormat="1" applyFont="1" applyAlignment="1">
      <alignment vertical="center"/>
    </xf>
    <xf numFmtId="1" fontId="62" fillId="9" borderId="159" xfId="0" applyNumberFormat="1" applyFont="1" applyFill="1" applyBorder="1" applyAlignment="1">
      <alignment horizontal="center" vertical="center"/>
    </xf>
    <xf numFmtId="1" fontId="62" fillId="9" borderId="124" xfId="0" applyNumberFormat="1" applyFont="1" applyFill="1" applyBorder="1" applyAlignment="1">
      <alignment horizontal="center" vertical="center"/>
    </xf>
    <xf numFmtId="1" fontId="62" fillId="9" borderId="44" xfId="0" applyNumberFormat="1" applyFont="1" applyFill="1" applyBorder="1" applyAlignment="1">
      <alignment horizontal="center" vertical="center"/>
    </xf>
    <xf numFmtId="1" fontId="62" fillId="9" borderId="160" xfId="0" applyNumberFormat="1" applyFont="1" applyFill="1" applyBorder="1" applyAlignment="1">
      <alignment horizontal="center" vertical="center"/>
    </xf>
    <xf numFmtId="0" fontId="65" fillId="0" borderId="0" xfId="0" applyFont="1" applyAlignment="1">
      <alignment vertical="center"/>
    </xf>
    <xf numFmtId="0" fontId="60" fillId="0" borderId="0" xfId="0" applyFont="1" applyAlignment="1">
      <alignment vertical="center"/>
    </xf>
    <xf numFmtId="0" fontId="2" fillId="0" borderId="161" xfId="0" applyFont="1" applyBorder="1" applyAlignment="1">
      <alignment horizontal="center" vertical="center"/>
    </xf>
    <xf numFmtId="0" fontId="44" fillId="0" borderId="162" xfId="0" applyFont="1" applyBorder="1" applyAlignment="1">
      <alignment vertical="center" wrapText="1"/>
    </xf>
    <xf numFmtId="180" fontId="14" fillId="3" borderId="120" xfId="0" applyNumberFormat="1" applyFont="1" applyFill="1" applyBorder="1" applyAlignment="1">
      <alignment horizontal="right" vertical="center" shrinkToFit="1"/>
    </xf>
    <xf numFmtId="180" fontId="48" fillId="3" borderId="121" xfId="0" applyNumberFormat="1" applyFont="1" applyFill="1" applyBorder="1" applyAlignment="1">
      <alignment horizontal="right" vertical="center"/>
    </xf>
    <xf numFmtId="0" fontId="71" fillId="0" borderId="0" xfId="0" applyFont="1" applyAlignment="1">
      <alignment horizontal="left" vertical="top" wrapText="1"/>
    </xf>
    <xf numFmtId="1" fontId="45" fillId="0" borderId="54" xfId="0" applyNumberFormat="1" applyFont="1" applyBorder="1" applyAlignment="1">
      <alignment horizontal="center" vertical="center" wrapText="1"/>
    </xf>
    <xf numFmtId="1" fontId="45" fillId="0" borderId="22" xfId="0" applyNumberFormat="1" applyFont="1" applyBorder="1" applyAlignment="1">
      <alignment horizontal="center" vertical="center" wrapText="1"/>
    </xf>
    <xf numFmtId="1" fontId="72" fillId="9" borderId="44" xfId="0" applyNumberFormat="1" applyFont="1" applyFill="1" applyBorder="1" applyAlignment="1">
      <alignment horizontal="center" vertical="center"/>
    </xf>
    <xf numFmtId="1" fontId="72" fillId="9" borderId="23" xfId="0" applyNumberFormat="1" applyFont="1" applyFill="1" applyBorder="1" applyAlignment="1">
      <alignment horizontal="center" vertical="center"/>
    </xf>
    <xf numFmtId="1" fontId="72" fillId="9" borderId="24" xfId="0" applyNumberFormat="1" applyFont="1" applyFill="1" applyBorder="1" applyAlignment="1">
      <alignment horizontal="center" vertical="center"/>
    </xf>
    <xf numFmtId="1" fontId="72" fillId="9" borderId="54" xfId="0" applyNumberFormat="1" applyFont="1" applyFill="1" applyBorder="1" applyAlignment="1">
      <alignment horizontal="center" vertical="center"/>
    </xf>
    <xf numFmtId="1" fontId="72" fillId="9" borderId="22" xfId="0" applyNumberFormat="1" applyFont="1" applyFill="1" applyBorder="1" applyAlignment="1">
      <alignment horizontal="center" vertical="center"/>
    </xf>
    <xf numFmtId="1" fontId="72" fillId="9" borderId="123" xfId="0" applyNumberFormat="1" applyFont="1" applyFill="1" applyBorder="1" applyAlignment="1">
      <alignment horizontal="center" vertical="center"/>
    </xf>
    <xf numFmtId="1" fontId="43" fillId="6" borderId="143" xfId="0" applyNumberFormat="1" applyFont="1" applyFill="1" applyBorder="1" applyAlignment="1">
      <alignment horizontal="center" vertical="center"/>
    </xf>
    <xf numFmtId="1" fontId="45" fillId="7" borderId="143" xfId="0" applyNumberFormat="1" applyFont="1" applyFill="1" applyBorder="1" applyAlignment="1">
      <alignment horizontal="center" vertical="center"/>
    </xf>
    <xf numFmtId="1" fontId="28" fillId="7" borderId="72" xfId="0" applyNumberFormat="1" applyFont="1" applyFill="1" applyBorder="1" applyAlignment="1">
      <alignment horizontal="center" vertical="center"/>
    </xf>
    <xf numFmtId="1" fontId="28" fillId="7" borderId="69" xfId="0" applyNumberFormat="1" applyFont="1" applyFill="1" applyBorder="1" applyAlignment="1">
      <alignment horizontal="center" vertical="center"/>
    </xf>
    <xf numFmtId="1" fontId="45" fillId="3" borderId="69" xfId="0" applyNumberFormat="1" applyFont="1" applyFill="1" applyBorder="1" applyAlignment="1">
      <alignment horizontal="center" vertical="center"/>
    </xf>
    <xf numFmtId="1" fontId="28" fillId="7" borderId="66" xfId="0" applyNumberFormat="1" applyFont="1" applyFill="1" applyBorder="1" applyAlignment="1">
      <alignment horizontal="center" vertical="center"/>
    </xf>
    <xf numFmtId="0" fontId="25" fillId="0" borderId="73" xfId="0" applyFont="1" applyBorder="1" applyAlignment="1">
      <alignment horizontal="center"/>
    </xf>
    <xf numFmtId="0" fontId="25" fillId="0" borderId="70" xfId="0" applyFont="1" applyBorder="1" applyAlignment="1">
      <alignment horizontal="center"/>
    </xf>
    <xf numFmtId="0" fontId="25" fillId="3" borderId="70" xfId="0" applyFont="1" applyFill="1" applyBorder="1" applyAlignment="1">
      <alignment horizontal="center" vertical="center"/>
    </xf>
    <xf numFmtId="0" fontId="25" fillId="7" borderId="70" xfId="0" applyFont="1" applyFill="1" applyBorder="1" applyAlignment="1">
      <alignment horizontal="center"/>
    </xf>
    <xf numFmtId="0" fontId="25" fillId="0" borderId="67" xfId="0" applyFont="1" applyBorder="1" applyAlignment="1">
      <alignment horizontal="center"/>
    </xf>
    <xf numFmtId="1" fontId="2" fillId="6" borderId="59" xfId="0" applyNumberFormat="1" applyFont="1" applyFill="1" applyBorder="1" applyAlignment="1">
      <alignment horizontal="right" vertical="center"/>
    </xf>
    <xf numFmtId="1" fontId="2" fillId="6" borderId="81" xfId="0" applyNumberFormat="1" applyFont="1" applyFill="1" applyBorder="1" applyAlignment="1">
      <alignment horizontal="right" vertical="center"/>
    </xf>
    <xf numFmtId="1" fontId="2" fillId="6" borderId="23" xfId="0" applyNumberFormat="1" applyFont="1" applyFill="1" applyBorder="1" applyAlignment="1">
      <alignment horizontal="right" vertical="center"/>
    </xf>
    <xf numFmtId="1" fontId="2" fillId="6" borderId="82" xfId="0" applyNumberFormat="1" applyFont="1" applyFill="1" applyBorder="1" applyAlignment="1">
      <alignment horizontal="right" vertical="center"/>
    </xf>
    <xf numFmtId="1" fontId="2" fillId="6" borderId="24" xfId="0" applyNumberFormat="1" applyFont="1" applyFill="1" applyBorder="1" applyAlignment="1">
      <alignment horizontal="right" vertical="center"/>
    </xf>
    <xf numFmtId="1" fontId="2" fillId="6" borderId="83" xfId="0" applyNumberFormat="1" applyFont="1" applyFill="1" applyBorder="1" applyAlignment="1">
      <alignment horizontal="right" vertical="center"/>
    </xf>
    <xf numFmtId="1" fontId="2" fillId="6" borderId="44" xfId="0" applyNumberFormat="1" applyFont="1" applyFill="1" applyBorder="1" applyAlignment="1">
      <alignment horizontal="right" vertical="center"/>
    </xf>
    <xf numFmtId="1" fontId="2" fillId="6" borderId="159" xfId="0" applyNumberFormat="1" applyFont="1" applyFill="1" applyBorder="1" applyAlignment="1">
      <alignment horizontal="right" vertical="center"/>
    </xf>
    <xf numFmtId="1" fontId="28" fillId="6" borderId="72" xfId="0" applyNumberFormat="1" applyFont="1" applyFill="1" applyBorder="1" applyAlignment="1">
      <alignment horizontal="right" vertical="center"/>
    </xf>
    <xf numFmtId="1" fontId="28" fillId="6" borderId="69" xfId="0" applyNumberFormat="1" applyFont="1" applyFill="1" applyBorder="1" applyAlignment="1">
      <alignment horizontal="right" vertical="center"/>
    </xf>
    <xf numFmtId="1" fontId="43" fillId="6" borderId="69" xfId="0" applyNumberFormat="1" applyFont="1" applyFill="1" applyBorder="1" applyAlignment="1">
      <alignment horizontal="right" vertical="center"/>
    </xf>
    <xf numFmtId="1" fontId="28" fillId="6" borderId="66" xfId="0" applyNumberFormat="1" applyFont="1" applyFill="1" applyBorder="1" applyAlignment="1">
      <alignment horizontal="right" vertical="center"/>
    </xf>
    <xf numFmtId="1" fontId="28" fillId="6" borderId="137" xfId="0" applyNumberFormat="1" applyFont="1" applyFill="1" applyBorder="1" applyAlignment="1">
      <alignment horizontal="right" vertical="center"/>
    </xf>
    <xf numFmtId="1" fontId="28" fillId="6" borderId="138" xfId="0" applyNumberFormat="1" applyFont="1" applyFill="1" applyBorder="1" applyAlignment="1">
      <alignment horizontal="right" vertical="center"/>
    </xf>
    <xf numFmtId="1" fontId="28" fillId="6" borderId="139" xfId="0" applyNumberFormat="1" applyFont="1" applyFill="1" applyBorder="1" applyAlignment="1">
      <alignment horizontal="right" vertical="center"/>
    </xf>
    <xf numFmtId="1" fontId="28" fillId="6" borderId="142" xfId="0" applyNumberFormat="1" applyFont="1" applyFill="1" applyBorder="1" applyAlignment="1">
      <alignment horizontal="right" vertical="center"/>
    </xf>
    <xf numFmtId="1" fontId="28" fillId="6" borderId="143" xfId="0" applyNumberFormat="1" applyFont="1" applyFill="1" applyBorder="1" applyAlignment="1">
      <alignment horizontal="right" vertical="center"/>
    </xf>
    <xf numFmtId="1" fontId="28" fillId="6" borderId="144" xfId="0" applyNumberFormat="1" applyFont="1" applyFill="1" applyBorder="1" applyAlignment="1">
      <alignment horizontal="right" vertical="center"/>
    </xf>
    <xf numFmtId="1" fontId="28" fillId="7" borderId="142" xfId="0" applyNumberFormat="1" applyFont="1" applyFill="1" applyBorder="1" applyAlignment="1">
      <alignment horizontal="right" vertical="center"/>
    </xf>
    <xf numFmtId="1" fontId="28" fillId="7" borderId="143" xfId="0" applyNumberFormat="1" applyFont="1" applyFill="1" applyBorder="1" applyAlignment="1">
      <alignment horizontal="right" vertical="center"/>
    </xf>
    <xf numFmtId="1" fontId="28" fillId="7" borderId="144" xfId="0" applyNumberFormat="1" applyFont="1" applyFill="1" applyBorder="1" applyAlignment="1">
      <alignment horizontal="right" vertical="center"/>
    </xf>
    <xf numFmtId="0" fontId="25" fillId="0" borderId="142" xfId="0" applyFont="1" applyBorder="1" applyAlignment="1">
      <alignment horizontal="right" vertical="center"/>
    </xf>
    <xf numFmtId="0" fontId="25" fillId="0" borderId="143" xfId="0" applyFont="1" applyBorder="1" applyAlignment="1">
      <alignment horizontal="right" vertical="center"/>
    </xf>
    <xf numFmtId="0" fontId="25" fillId="0" borderId="144" xfId="0" applyFont="1" applyBorder="1" applyAlignment="1">
      <alignment horizontal="right" vertical="center"/>
    </xf>
    <xf numFmtId="1" fontId="43" fillId="6" borderId="138" xfId="0" applyNumberFormat="1" applyFont="1" applyFill="1" applyBorder="1" applyAlignment="1">
      <alignment horizontal="center" vertical="center"/>
    </xf>
    <xf numFmtId="0" fontId="45" fillId="0" borderId="143" xfId="0" applyFont="1" applyBorder="1" applyAlignment="1">
      <alignment horizontal="center" vertical="center"/>
    </xf>
    <xf numFmtId="0" fontId="73" fillId="7" borderId="0" xfId="0" applyFont="1" applyFill="1" applyAlignment="1">
      <alignment vertical="center"/>
    </xf>
    <xf numFmtId="1" fontId="45" fillId="7" borderId="15" xfId="0" applyNumberFormat="1" applyFont="1" applyFill="1" applyBorder="1" applyAlignment="1">
      <alignment horizontal="center" vertical="center"/>
    </xf>
    <xf numFmtId="1" fontId="45" fillId="7" borderId="20" xfId="0" applyNumberFormat="1" applyFont="1" applyFill="1" applyBorder="1" applyAlignment="1">
      <alignment horizontal="center" vertical="center" wrapText="1"/>
    </xf>
    <xf numFmtId="1" fontId="45" fillId="7" borderId="22" xfId="0" applyNumberFormat="1" applyFont="1" applyFill="1" applyBorder="1" applyAlignment="1">
      <alignment horizontal="center" vertical="center"/>
    </xf>
    <xf numFmtId="1" fontId="45" fillId="7" borderId="22" xfId="0" applyNumberFormat="1" applyFont="1" applyFill="1" applyBorder="1" applyAlignment="1">
      <alignment horizontal="center" vertical="center" wrapText="1"/>
    </xf>
    <xf numFmtId="1" fontId="45" fillId="7" borderId="123" xfId="0" applyNumberFormat="1" applyFont="1" applyFill="1" applyBorder="1" applyAlignment="1">
      <alignment horizontal="center" vertical="center"/>
    </xf>
    <xf numFmtId="1" fontId="45" fillId="7" borderId="123" xfId="0" applyNumberFormat="1" applyFont="1" applyFill="1" applyBorder="1" applyAlignment="1">
      <alignment horizontal="center" vertical="center" wrapText="1"/>
    </xf>
    <xf numFmtId="38" fontId="45" fillId="0" borderId="44" xfId="2" applyFont="1" applyBorder="1" applyAlignment="1">
      <alignment horizontal="center" vertical="center"/>
    </xf>
    <xf numFmtId="38" fontId="45" fillId="0" borderId="23" xfId="2" applyFont="1" applyBorder="1" applyAlignment="1">
      <alignment horizontal="center" vertical="center"/>
    </xf>
    <xf numFmtId="2" fontId="45" fillId="0" borderId="23" xfId="0" applyNumberFormat="1" applyFont="1" applyBorder="1" applyAlignment="1">
      <alignment horizontal="center" vertical="center"/>
    </xf>
    <xf numFmtId="2" fontId="45" fillId="0" borderId="24" xfId="0" applyNumberFormat="1" applyFont="1" applyBorder="1" applyAlignment="1">
      <alignment horizontal="center" vertical="center"/>
    </xf>
    <xf numFmtId="1" fontId="45" fillId="0" borderId="17" xfId="0" applyNumberFormat="1" applyFont="1" applyBorder="1" applyAlignment="1">
      <alignment horizontal="center" vertical="center" wrapText="1"/>
    </xf>
    <xf numFmtId="38" fontId="48" fillId="0" borderId="44" xfId="2" applyFont="1" applyBorder="1" applyAlignment="1">
      <alignment horizontal="center" vertical="center"/>
    </xf>
    <xf numFmtId="1" fontId="48" fillId="0" borderId="54" xfId="0" applyNumberFormat="1" applyFont="1" applyBorder="1" applyAlignment="1">
      <alignment horizontal="center" vertical="center" wrapText="1"/>
    </xf>
    <xf numFmtId="38" fontId="48" fillId="0" borderId="23" xfId="2" applyFont="1" applyBorder="1" applyAlignment="1">
      <alignment horizontal="center" vertical="center"/>
    </xf>
    <xf numFmtId="1" fontId="48" fillId="0" borderId="22" xfId="0" applyNumberFormat="1" applyFont="1" applyBorder="1" applyAlignment="1">
      <alignment horizontal="center" vertical="center" wrapText="1"/>
    </xf>
    <xf numFmtId="2" fontId="48" fillId="0" borderId="23" xfId="0" applyNumberFormat="1" applyFont="1" applyBorder="1" applyAlignment="1">
      <alignment horizontal="center" vertical="center"/>
    </xf>
    <xf numFmtId="2" fontId="48" fillId="0" borderId="24" xfId="0" applyNumberFormat="1" applyFont="1" applyBorder="1" applyAlignment="1">
      <alignment horizontal="center" vertical="center"/>
    </xf>
    <xf numFmtId="1" fontId="48" fillId="0" borderId="17" xfId="0" applyNumberFormat="1" applyFont="1" applyBorder="1" applyAlignment="1">
      <alignment horizontal="center" vertical="center" wrapText="1"/>
    </xf>
    <xf numFmtId="38" fontId="45" fillId="7" borderId="44" xfId="2" applyFont="1" applyFill="1" applyBorder="1" applyAlignment="1">
      <alignment horizontal="center" vertical="center"/>
    </xf>
    <xf numFmtId="1" fontId="45" fillId="7" borderId="54" xfId="0" applyNumberFormat="1" applyFont="1" applyFill="1" applyBorder="1" applyAlignment="1">
      <alignment horizontal="center" vertical="center" wrapText="1"/>
    </xf>
    <xf numFmtId="38" fontId="45" fillId="7" borderId="23" xfId="2" applyFont="1" applyFill="1" applyBorder="1" applyAlignment="1">
      <alignment horizontal="center" vertical="center"/>
    </xf>
    <xf numFmtId="38" fontId="45" fillId="7" borderId="159" xfId="2" applyFont="1" applyFill="1" applyBorder="1" applyAlignment="1">
      <alignment horizontal="center" vertical="center"/>
    </xf>
    <xf numFmtId="1" fontId="48" fillId="7" borderId="54" xfId="0" applyNumberFormat="1" applyFont="1" applyFill="1" applyBorder="1" applyAlignment="1">
      <alignment horizontal="center" vertical="center" wrapText="1"/>
    </xf>
    <xf numFmtId="1" fontId="48" fillId="7" borderId="22" xfId="0" applyNumberFormat="1" applyFont="1" applyFill="1" applyBorder="1" applyAlignment="1">
      <alignment horizontal="center" vertical="center" wrapText="1"/>
    </xf>
    <xf numFmtId="1" fontId="48" fillId="7" borderId="17" xfId="0" applyNumberFormat="1" applyFont="1" applyFill="1" applyBorder="1" applyAlignment="1">
      <alignment horizontal="center" vertical="center" wrapText="1"/>
    </xf>
    <xf numFmtId="1" fontId="48" fillId="7" borderId="123" xfId="0" applyNumberFormat="1" applyFont="1" applyFill="1" applyBorder="1" applyAlignment="1">
      <alignment horizontal="center" vertical="center" wrapText="1"/>
    </xf>
    <xf numFmtId="38" fontId="48" fillId="7" borderId="54" xfId="2" applyFont="1" applyFill="1" applyBorder="1" applyAlignment="1">
      <alignment horizontal="center" vertical="center"/>
    </xf>
    <xf numFmtId="1" fontId="48" fillId="7" borderId="17" xfId="0" applyNumberFormat="1" applyFont="1" applyFill="1" applyBorder="1" applyAlignment="1">
      <alignment horizontal="center" vertical="center"/>
    </xf>
    <xf numFmtId="0" fontId="43" fillId="0" borderId="168" xfId="0" applyFont="1" applyBorder="1" applyAlignment="1">
      <alignment horizontal="center" vertical="center"/>
    </xf>
    <xf numFmtId="0" fontId="48" fillId="7" borderId="23" xfId="0" applyFont="1" applyFill="1" applyBorder="1" applyAlignment="1">
      <alignment horizontal="center" vertical="center"/>
    </xf>
    <xf numFmtId="0" fontId="48" fillId="7" borderId="159" xfId="0" applyFont="1" applyFill="1" applyBorder="1" applyAlignment="1">
      <alignment horizontal="center" vertical="center"/>
    </xf>
    <xf numFmtId="0" fontId="48" fillId="7" borderId="19" xfId="0" applyFont="1" applyFill="1" applyBorder="1" applyAlignment="1">
      <alignment horizontal="center" vertical="center"/>
    </xf>
    <xf numFmtId="0" fontId="48" fillId="7" borderId="22" xfId="0" applyFont="1" applyFill="1" applyBorder="1" applyAlignment="1">
      <alignment horizontal="left" vertical="center"/>
    </xf>
    <xf numFmtId="0" fontId="48" fillId="7" borderId="34" xfId="0" applyFont="1" applyFill="1" applyBorder="1" applyAlignment="1">
      <alignment horizontal="left" vertical="center"/>
    </xf>
    <xf numFmtId="49" fontId="48" fillId="7" borderId="22" xfId="0" applyNumberFormat="1" applyFont="1" applyFill="1" applyBorder="1" applyAlignment="1">
      <alignment horizontal="left" vertical="center"/>
    </xf>
    <xf numFmtId="49" fontId="48" fillId="7" borderId="34" xfId="0" applyNumberFormat="1" applyFont="1" applyFill="1" applyBorder="1" applyAlignment="1">
      <alignment horizontal="left" vertical="center"/>
    </xf>
    <xf numFmtId="0" fontId="48" fillId="7" borderId="22" xfId="0" applyFont="1" applyFill="1" applyBorder="1" applyAlignment="1">
      <alignment horizontal="center" vertical="center"/>
    </xf>
    <xf numFmtId="0" fontId="48" fillId="7" borderId="34" xfId="0" applyFont="1" applyFill="1" applyBorder="1" applyAlignment="1">
      <alignment horizontal="center" vertical="center"/>
    </xf>
    <xf numFmtId="1" fontId="14" fillId="6" borderId="82" xfId="0" applyNumberFormat="1" applyFont="1" applyFill="1" applyBorder="1" applyAlignment="1">
      <alignment horizontal="right" vertical="center"/>
    </xf>
    <xf numFmtId="1" fontId="14" fillId="6" borderId="124" xfId="0" applyNumberFormat="1" applyFont="1" applyFill="1" applyBorder="1" applyAlignment="1">
      <alignment horizontal="right" vertical="center"/>
    </xf>
    <xf numFmtId="1" fontId="43" fillId="6" borderId="126" xfId="0" applyNumberFormat="1" applyFont="1" applyFill="1" applyBorder="1" applyAlignment="1">
      <alignment horizontal="right" vertical="center"/>
    </xf>
    <xf numFmtId="1" fontId="43" fillId="6" borderId="125" xfId="0" applyNumberFormat="1" applyFont="1" applyFill="1" applyBorder="1" applyAlignment="1">
      <alignment horizontal="right" vertical="center"/>
    </xf>
    <xf numFmtId="0" fontId="74" fillId="0" borderId="0" xfId="0" applyFont="1"/>
    <xf numFmtId="1" fontId="43" fillId="6" borderId="129" xfId="0" applyNumberFormat="1" applyFont="1" applyFill="1" applyBorder="1" applyAlignment="1">
      <alignment horizontal="right" vertical="center"/>
    </xf>
    <xf numFmtId="1" fontId="1" fillId="6" borderId="116" xfId="0" applyNumberFormat="1" applyFont="1" applyFill="1" applyBorder="1" applyAlignment="1">
      <alignment horizontal="right" vertical="center"/>
    </xf>
    <xf numFmtId="1" fontId="28" fillId="6" borderId="126" xfId="0" applyNumberFormat="1" applyFont="1" applyFill="1" applyBorder="1" applyAlignment="1">
      <alignment horizontal="right" vertical="center"/>
    </xf>
    <xf numFmtId="1" fontId="28" fillId="6" borderId="125" xfId="0" applyNumberFormat="1" applyFont="1" applyFill="1" applyBorder="1" applyAlignment="1">
      <alignment horizontal="right" vertical="center"/>
    </xf>
    <xf numFmtId="1" fontId="28" fillId="6" borderId="129" xfId="0" applyNumberFormat="1" applyFont="1" applyFill="1" applyBorder="1" applyAlignment="1">
      <alignment horizontal="right" vertical="center"/>
    </xf>
    <xf numFmtId="1" fontId="21" fillId="6" borderId="116" xfId="0" applyNumberFormat="1" applyFont="1" applyFill="1" applyBorder="1" applyAlignment="1">
      <alignment horizontal="right" vertical="center"/>
    </xf>
    <xf numFmtId="1" fontId="26" fillId="6" borderId="30" xfId="0" applyNumberFormat="1" applyFont="1" applyFill="1" applyBorder="1" applyAlignment="1">
      <alignment horizontal="right" vertical="center"/>
    </xf>
    <xf numFmtId="1" fontId="26" fillId="3" borderId="126" xfId="0" applyNumberFormat="1" applyFont="1" applyFill="1" applyBorder="1" applyAlignment="1">
      <alignment horizontal="right" vertical="center" wrapText="1"/>
    </xf>
    <xf numFmtId="1" fontId="26" fillId="3" borderId="157" xfId="0" applyNumberFormat="1" applyFont="1" applyFill="1" applyBorder="1" applyAlignment="1">
      <alignment horizontal="right" vertical="center"/>
    </xf>
    <xf numFmtId="0" fontId="74" fillId="0" borderId="0" xfId="0" applyFont="1" applyAlignment="1">
      <alignment vertical="center" wrapText="1"/>
    </xf>
    <xf numFmtId="0" fontId="48" fillId="0" borderId="101" xfId="0" applyFont="1" applyBorder="1" applyAlignment="1">
      <alignment horizontal="center" vertical="center"/>
    </xf>
    <xf numFmtId="0" fontId="45" fillId="0" borderId="109" xfId="0" applyFont="1" applyBorder="1" applyAlignment="1">
      <alignment horizontal="center" vertical="center"/>
    </xf>
    <xf numFmtId="0" fontId="65" fillId="0" borderId="0" xfId="0" applyFont="1"/>
    <xf numFmtId="0" fontId="75" fillId="0" borderId="0" xfId="0" applyFont="1"/>
    <xf numFmtId="0" fontId="52" fillId="0" borderId="4" xfId="0" applyFont="1" applyBorder="1" applyAlignment="1">
      <alignment vertical="center"/>
    </xf>
    <xf numFmtId="0" fontId="52" fillId="0" borderId="1" xfId="0" applyFont="1" applyBorder="1" applyAlignment="1">
      <alignment vertical="center"/>
    </xf>
    <xf numFmtId="0" fontId="55" fillId="0" borderId="4" xfId="0" applyFont="1" applyBorder="1" applyAlignment="1">
      <alignment vertical="center"/>
    </xf>
    <xf numFmtId="0" fontId="55" fillId="0" borderId="1" xfId="0" applyFont="1" applyBorder="1" applyAlignment="1">
      <alignment vertical="center"/>
    </xf>
    <xf numFmtId="0" fontId="76" fillId="0" borderId="4" xfId="0" applyFont="1" applyBorder="1" applyAlignment="1">
      <alignment vertical="center"/>
    </xf>
    <xf numFmtId="0" fontId="76" fillId="0" borderId="148" xfId="0" applyFont="1" applyBorder="1" applyAlignment="1">
      <alignment vertical="center"/>
    </xf>
    <xf numFmtId="0" fontId="76" fillId="0" borderId="1" xfId="0" applyFont="1" applyBorder="1" applyAlignment="1">
      <alignment vertical="center"/>
    </xf>
    <xf numFmtId="0" fontId="77" fillId="0" borderId="3" xfId="0" applyFont="1" applyBorder="1" applyAlignment="1">
      <alignment vertical="center"/>
    </xf>
    <xf numFmtId="49" fontId="52" fillId="7" borderId="0" xfId="0" applyNumberFormat="1" applyFont="1" applyFill="1" applyAlignment="1">
      <alignment horizontal="center" vertical="center"/>
    </xf>
    <xf numFmtId="0" fontId="77" fillId="0" borderId="4" xfId="0" applyFont="1" applyBorder="1" applyAlignment="1">
      <alignment vertical="center"/>
    </xf>
    <xf numFmtId="179" fontId="77" fillId="0" borderId="4" xfId="0" applyNumberFormat="1" applyFont="1" applyBorder="1" applyAlignment="1">
      <alignment vertical="center"/>
    </xf>
    <xf numFmtId="0" fontId="52" fillId="7" borderId="0" xfId="0" applyFont="1" applyFill="1" applyAlignment="1">
      <alignment horizontal="center" vertical="center"/>
    </xf>
    <xf numFmtId="0" fontId="52" fillId="0" borderId="3" xfId="0" applyFont="1" applyBorder="1" applyAlignment="1">
      <alignment vertical="center"/>
    </xf>
    <xf numFmtId="0" fontId="52" fillId="7" borderId="0" xfId="0" applyFont="1" applyFill="1" applyAlignment="1">
      <alignment horizontal="center" vertical="center" shrinkToFit="1"/>
    </xf>
    <xf numFmtId="0" fontId="52" fillId="0" borderId="26" xfId="0" applyFont="1" applyBorder="1" applyAlignment="1">
      <alignment vertical="center"/>
    </xf>
    <xf numFmtId="14" fontId="2" fillId="0" borderId="0" xfId="0" applyNumberFormat="1" applyFont="1" applyAlignment="1">
      <alignment vertical="top" wrapText="1"/>
    </xf>
    <xf numFmtId="0" fontId="44" fillId="0" borderId="118" xfId="0" applyFont="1" applyBorder="1" applyAlignment="1">
      <alignment horizontal="left" vertical="center" wrapText="1"/>
    </xf>
    <xf numFmtId="0" fontId="44" fillId="0" borderId="26" xfId="0" applyFont="1" applyBorder="1" applyAlignment="1">
      <alignment horizontal="left" vertical="center" wrapText="1"/>
    </xf>
    <xf numFmtId="0" fontId="2" fillId="0" borderId="117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14" fillId="0" borderId="38" xfId="0" applyFont="1" applyBorder="1" applyAlignment="1">
      <alignment wrapText="1"/>
    </xf>
    <xf numFmtId="0" fontId="25" fillId="0" borderId="4" xfId="0" applyFont="1" applyBorder="1"/>
    <xf numFmtId="0" fontId="14" fillId="0" borderId="38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1" fillId="3" borderId="77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left" vertical="center" wrapText="1"/>
    </xf>
    <xf numFmtId="0" fontId="25" fillId="0" borderId="39" xfId="0" applyFont="1" applyBorder="1" applyAlignment="1">
      <alignment horizontal="left" vertical="center"/>
    </xf>
    <xf numFmtId="0" fontId="25" fillId="0" borderId="9" xfId="0" applyFont="1" applyBorder="1" applyAlignment="1">
      <alignment horizontal="left" vertical="center"/>
    </xf>
    <xf numFmtId="49" fontId="45" fillId="0" borderId="8" xfId="0" applyNumberFormat="1" applyFont="1" applyBorder="1" applyAlignment="1">
      <alignment horizontal="left" vertical="center"/>
    </xf>
    <xf numFmtId="49" fontId="45" fillId="0" borderId="14" xfId="0" applyNumberFormat="1" applyFont="1" applyBorder="1" applyAlignment="1">
      <alignment horizontal="left" vertical="center"/>
    </xf>
    <xf numFmtId="49" fontId="45" fillId="0" borderId="45" xfId="0" applyNumberFormat="1" applyFont="1" applyBorder="1" applyAlignment="1">
      <alignment horizontal="left" vertical="center"/>
    </xf>
    <xf numFmtId="0" fontId="7" fillId="3" borderId="55" xfId="0" applyFont="1" applyFill="1" applyBorder="1" applyAlignment="1">
      <alignment horizontal="left" vertical="center"/>
    </xf>
    <xf numFmtId="0" fontId="26" fillId="3" borderId="56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4" fillId="0" borderId="74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top" wrapText="1"/>
    </xf>
    <xf numFmtId="0" fontId="45" fillId="0" borderId="21" xfId="0" applyFont="1" applyBorder="1" applyAlignment="1">
      <alignment horizontal="left" vertical="top" wrapText="1"/>
    </xf>
    <xf numFmtId="0" fontId="45" fillId="0" borderId="90" xfId="0" applyFont="1" applyBorder="1" applyAlignment="1">
      <alignment horizontal="left" vertical="top" wrapText="1"/>
    </xf>
    <xf numFmtId="0" fontId="45" fillId="7" borderId="3" xfId="0" applyFont="1" applyFill="1" applyBorder="1" applyAlignment="1">
      <alignment horizontal="left" vertical="center"/>
    </xf>
    <xf numFmtId="0" fontId="45" fillId="7" borderId="43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179" fontId="45" fillId="7" borderId="2" xfId="0" applyNumberFormat="1" applyFont="1" applyFill="1" applyBorder="1" applyAlignment="1">
      <alignment horizontal="left" vertical="center"/>
    </xf>
    <xf numFmtId="179" fontId="45" fillId="7" borderId="3" xfId="0" applyNumberFormat="1" applyFont="1" applyFill="1" applyBorder="1" applyAlignment="1">
      <alignment horizontal="left" vertical="center"/>
    </xf>
    <xf numFmtId="179" fontId="45" fillId="7" borderId="43" xfId="0" applyNumberFormat="1" applyFont="1" applyFill="1" applyBorder="1" applyAlignment="1">
      <alignment horizontal="left" vertical="center"/>
    </xf>
    <xf numFmtId="0" fontId="45" fillId="0" borderId="5" xfId="0" applyFont="1" applyBorder="1" applyAlignment="1">
      <alignment horizontal="left" vertical="center" wrapText="1"/>
    </xf>
    <xf numFmtId="0" fontId="45" fillId="0" borderId="21" xfId="0" applyFont="1" applyBorder="1" applyAlignment="1">
      <alignment horizontal="left" vertical="center"/>
    </xf>
    <xf numFmtId="0" fontId="45" fillId="0" borderId="90" xfId="0" applyFont="1" applyBorder="1" applyAlignment="1">
      <alignment horizontal="left" vertical="center"/>
    </xf>
    <xf numFmtId="0" fontId="14" fillId="0" borderId="74" xfId="0" applyFont="1" applyBorder="1" applyAlignment="1">
      <alignment horizontal="left" vertical="center" wrapText="1"/>
    </xf>
    <xf numFmtId="0" fontId="45" fillId="0" borderId="36" xfId="0" applyFont="1" applyBorder="1" applyAlignment="1">
      <alignment horizontal="left" vertical="center" wrapText="1"/>
    </xf>
    <xf numFmtId="0" fontId="45" fillId="0" borderId="35" xfId="0" applyFont="1" applyBorder="1" applyAlignment="1">
      <alignment horizontal="left" vertical="center" wrapText="1"/>
    </xf>
    <xf numFmtId="0" fontId="45" fillId="0" borderId="93" xfId="0" applyFont="1" applyBorder="1" applyAlignment="1">
      <alignment horizontal="left" vertical="center" wrapText="1"/>
    </xf>
    <xf numFmtId="0" fontId="14" fillId="0" borderId="91" xfId="0" applyFont="1" applyBorder="1" applyAlignment="1">
      <alignment horizontal="left" vertical="center" wrapText="1"/>
    </xf>
    <xf numFmtId="0" fontId="14" fillId="0" borderId="92" xfId="0" applyFont="1" applyBorder="1" applyAlignment="1">
      <alignment horizontal="left" vertical="center" wrapText="1"/>
    </xf>
    <xf numFmtId="0" fontId="25" fillId="0" borderId="91" xfId="0" applyFont="1" applyBorder="1" applyAlignment="1">
      <alignment horizontal="left" vertical="center"/>
    </xf>
    <xf numFmtId="0" fontId="25" fillId="0" borderId="92" xfId="0" applyFont="1" applyBorder="1" applyAlignment="1">
      <alignment horizontal="left" vertical="center"/>
    </xf>
    <xf numFmtId="0" fontId="45" fillId="0" borderId="36" xfId="0" applyFont="1" applyBorder="1" applyAlignment="1">
      <alignment horizontal="left" vertical="center"/>
    </xf>
    <xf numFmtId="0" fontId="45" fillId="0" borderId="35" xfId="0" applyFont="1" applyBorder="1" applyAlignment="1">
      <alignment horizontal="left" vertical="center"/>
    </xf>
    <xf numFmtId="0" fontId="45" fillId="0" borderId="93" xfId="0" applyFont="1" applyBorder="1" applyAlignment="1">
      <alignment horizontal="left" vertical="center"/>
    </xf>
    <xf numFmtId="0" fontId="25" fillId="0" borderId="91" xfId="0" applyFont="1" applyBorder="1" applyAlignment="1">
      <alignment horizontal="left" vertical="center" wrapText="1"/>
    </xf>
    <xf numFmtId="0" fontId="25" fillId="0" borderId="9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2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wrapText="1"/>
    </xf>
    <xf numFmtId="0" fontId="47" fillId="0" borderId="21" xfId="0" applyFont="1" applyBorder="1" applyAlignment="1">
      <alignment horizontal="left" vertical="top"/>
    </xf>
    <xf numFmtId="0" fontId="47" fillId="0" borderId="90" xfId="0" applyFont="1" applyBorder="1" applyAlignment="1">
      <alignment horizontal="left" vertical="top"/>
    </xf>
    <xf numFmtId="0" fontId="47" fillId="0" borderId="2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49" fontId="45" fillId="0" borderId="2" xfId="0" applyNumberFormat="1" applyFont="1" applyBorder="1" applyAlignment="1">
      <alignment horizontal="left" vertical="center"/>
    </xf>
    <xf numFmtId="49" fontId="45" fillId="0" borderId="3" xfId="0" applyNumberFormat="1" applyFont="1" applyBorder="1" applyAlignment="1">
      <alignment horizontal="left" vertical="center"/>
    </xf>
    <xf numFmtId="49" fontId="45" fillId="0" borderId="4" xfId="0" applyNumberFormat="1" applyFont="1" applyBorder="1" applyAlignment="1">
      <alignment horizontal="left" vertical="center"/>
    </xf>
    <xf numFmtId="0" fontId="14" fillId="0" borderId="91" xfId="0" applyFont="1" applyBorder="1" applyAlignment="1">
      <alignment horizontal="left" vertical="center"/>
    </xf>
    <xf numFmtId="0" fontId="14" fillId="0" borderId="92" xfId="0" applyFont="1" applyBorder="1" applyAlignment="1">
      <alignment horizontal="left" vertical="center"/>
    </xf>
    <xf numFmtId="0" fontId="4" fillId="4" borderId="37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4" fillId="4" borderId="42" xfId="0" applyFont="1" applyFill="1" applyBorder="1" applyAlignment="1">
      <alignment horizontal="left" vertical="center"/>
    </xf>
    <xf numFmtId="0" fontId="25" fillId="0" borderId="38" xfId="0" applyFont="1" applyBorder="1" applyAlignment="1">
      <alignment horizontal="left" vertical="center"/>
    </xf>
    <xf numFmtId="49" fontId="45" fillId="7" borderId="2" xfId="0" applyNumberFormat="1" applyFont="1" applyFill="1" applyBorder="1" applyAlignment="1">
      <alignment horizontal="left" vertical="center"/>
    </xf>
    <xf numFmtId="49" fontId="45" fillId="7" borderId="3" xfId="0" applyNumberFormat="1" applyFont="1" applyFill="1" applyBorder="1" applyAlignment="1">
      <alignment horizontal="left" vertical="center"/>
    </xf>
    <xf numFmtId="49" fontId="45" fillId="7" borderId="43" xfId="0" applyNumberFormat="1" applyFont="1" applyFill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45" fillId="0" borderId="2" xfId="1" applyFont="1" applyBorder="1" applyAlignment="1">
      <alignment horizontal="left" vertical="center"/>
    </xf>
    <xf numFmtId="0" fontId="45" fillId="0" borderId="43" xfId="0" applyFont="1" applyBorder="1" applyAlignment="1">
      <alignment horizontal="left" vertical="center"/>
    </xf>
    <xf numFmtId="0" fontId="25" fillId="0" borderId="74" xfId="0" applyFont="1" applyBorder="1" applyAlignment="1">
      <alignment horizontal="left" vertical="center" wrapText="1"/>
    </xf>
    <xf numFmtId="0" fontId="45" fillId="0" borderId="21" xfId="0" applyFont="1" applyBorder="1" applyAlignment="1">
      <alignment horizontal="left" vertical="center" wrapText="1"/>
    </xf>
    <xf numFmtId="0" fontId="45" fillId="0" borderId="90" xfId="0" applyFont="1" applyBorder="1" applyAlignment="1">
      <alignment horizontal="left" vertical="center" wrapText="1"/>
    </xf>
    <xf numFmtId="180" fontId="14" fillId="3" borderId="163" xfId="0" applyNumberFormat="1" applyFont="1" applyFill="1" applyBorder="1" applyAlignment="1">
      <alignment horizontal="right" vertical="center"/>
    </xf>
    <xf numFmtId="180" fontId="14" fillId="3" borderId="164" xfId="0" applyNumberFormat="1" applyFont="1" applyFill="1" applyBorder="1" applyAlignment="1">
      <alignment horizontal="right" vertical="center"/>
    </xf>
    <xf numFmtId="0" fontId="74" fillId="7" borderId="163" xfId="0" applyFont="1" applyFill="1" applyBorder="1" applyAlignment="1">
      <alignment horizontal="left" vertical="center"/>
    </xf>
    <xf numFmtId="0" fontId="74" fillId="7" borderId="165" xfId="0" applyFont="1" applyFill="1" applyBorder="1" applyAlignment="1">
      <alignment horizontal="left" vertical="center"/>
    </xf>
    <xf numFmtId="0" fontId="74" fillId="7" borderId="166" xfId="0" applyFont="1" applyFill="1" applyBorder="1" applyAlignment="1">
      <alignment horizontal="left" vertical="center"/>
    </xf>
    <xf numFmtId="0" fontId="7" fillId="3" borderId="56" xfId="0" applyFont="1" applyFill="1" applyBorder="1" applyAlignment="1">
      <alignment horizontal="center" vertical="center"/>
    </xf>
    <xf numFmtId="0" fontId="35" fillId="7" borderId="149" xfId="0" applyFont="1" applyFill="1" applyBorder="1" applyAlignment="1">
      <alignment horizontal="left" vertical="center" wrapText="1"/>
    </xf>
    <xf numFmtId="0" fontId="35" fillId="7" borderId="150" xfId="0" applyFont="1" applyFill="1" applyBorder="1" applyAlignment="1">
      <alignment horizontal="left" vertical="center" wrapText="1"/>
    </xf>
    <xf numFmtId="0" fontId="35" fillId="7" borderId="151" xfId="0" applyFont="1" applyFill="1" applyBorder="1" applyAlignment="1">
      <alignment horizontal="left" vertical="center" wrapText="1"/>
    </xf>
    <xf numFmtId="0" fontId="35" fillId="7" borderId="119" xfId="0" applyFont="1" applyFill="1" applyBorder="1" applyAlignment="1">
      <alignment horizontal="left" vertical="center" wrapText="1"/>
    </xf>
    <xf numFmtId="0" fontId="35" fillId="7" borderId="152" xfId="0" applyFont="1" applyFill="1" applyBorder="1" applyAlignment="1">
      <alignment horizontal="left" vertical="center" wrapText="1"/>
    </xf>
    <xf numFmtId="0" fontId="35" fillId="7" borderId="153" xfId="0" applyFont="1" applyFill="1" applyBorder="1" applyAlignment="1">
      <alignment horizontal="left" vertical="center" wrapText="1"/>
    </xf>
    <xf numFmtId="178" fontId="35" fillId="7" borderId="112" xfId="0" applyNumberFormat="1" applyFont="1" applyFill="1" applyBorder="1" applyAlignment="1">
      <alignment horizontal="left" vertical="center" wrapText="1"/>
    </xf>
    <xf numFmtId="178" fontId="35" fillId="7" borderId="113" xfId="0" applyNumberFormat="1" applyFont="1" applyFill="1" applyBorder="1" applyAlignment="1">
      <alignment horizontal="left" vertical="center" wrapText="1"/>
    </xf>
    <xf numFmtId="178" fontId="35" fillId="7" borderId="114" xfId="0" applyNumberFormat="1" applyFont="1" applyFill="1" applyBorder="1" applyAlignment="1">
      <alignment horizontal="left" vertical="center" wrapText="1"/>
    </xf>
    <xf numFmtId="180" fontId="14" fillId="3" borderId="112" xfId="0" applyNumberFormat="1" applyFont="1" applyFill="1" applyBorder="1" applyAlignment="1">
      <alignment horizontal="right" vertical="center"/>
    </xf>
    <xf numFmtId="180" fontId="14" fillId="3" borderId="113" xfId="0" applyNumberFormat="1" applyFont="1" applyFill="1" applyBorder="1" applyAlignment="1">
      <alignment horizontal="right" vertical="center"/>
    </xf>
    <xf numFmtId="0" fontId="57" fillId="0" borderId="101" xfId="0" applyFont="1" applyBorder="1" applyAlignment="1">
      <alignment horizontal="left" vertical="top" wrapText="1"/>
    </xf>
    <xf numFmtId="0" fontId="57" fillId="0" borderId="0" xfId="0" applyFont="1" applyAlignment="1">
      <alignment horizontal="left" vertical="top" wrapText="1"/>
    </xf>
    <xf numFmtId="0" fontId="45" fillId="0" borderId="22" xfId="0" applyFont="1" applyBorder="1" applyAlignment="1">
      <alignment horizontal="left" vertical="center" wrapText="1"/>
    </xf>
    <xf numFmtId="0" fontId="45" fillId="0" borderId="3" xfId="0" applyFont="1" applyBorder="1" applyAlignment="1">
      <alignment horizontal="left" vertical="center" wrapText="1"/>
    </xf>
    <xf numFmtId="0" fontId="45" fillId="0" borderId="34" xfId="0" applyFont="1" applyBorder="1" applyAlignment="1">
      <alignment horizontal="left" vertical="center" wrapText="1"/>
    </xf>
    <xf numFmtId="49" fontId="45" fillId="0" borderId="22" xfId="0" applyNumberFormat="1" applyFont="1" applyBorder="1" applyAlignment="1">
      <alignment horizontal="left" vertical="center" wrapText="1"/>
    </xf>
    <xf numFmtId="49" fontId="45" fillId="0" borderId="34" xfId="0" applyNumberFormat="1" applyFont="1" applyBorder="1" applyAlignment="1">
      <alignment horizontal="left" vertical="center" wrapText="1"/>
    </xf>
    <xf numFmtId="0" fontId="45" fillId="7" borderId="38" xfId="0" applyFont="1" applyFill="1" applyBorder="1" applyAlignment="1">
      <alignment horizontal="center" vertical="center" wrapText="1"/>
    </xf>
    <xf numFmtId="0" fontId="45" fillId="7" borderId="34" xfId="0" applyFont="1" applyFill="1" applyBorder="1" applyAlignment="1">
      <alignment horizontal="center" vertical="center" wrapText="1"/>
    </xf>
    <xf numFmtId="0" fontId="45" fillId="7" borderId="22" xfId="0" applyFont="1" applyFill="1" applyBorder="1" applyAlignment="1">
      <alignment horizontal="left" vertical="center" wrapText="1"/>
    </xf>
    <xf numFmtId="0" fontId="45" fillId="7" borderId="3" xfId="0" applyFont="1" applyFill="1" applyBorder="1" applyAlignment="1">
      <alignment horizontal="left" vertical="center" wrapText="1"/>
    </xf>
    <xf numFmtId="0" fontId="45" fillId="7" borderId="34" xfId="0" applyFont="1" applyFill="1" applyBorder="1" applyAlignment="1">
      <alignment horizontal="left" vertical="center" wrapText="1"/>
    </xf>
    <xf numFmtId="49" fontId="45" fillId="7" borderId="22" xfId="0" applyNumberFormat="1" applyFont="1" applyFill="1" applyBorder="1" applyAlignment="1">
      <alignment horizontal="left" vertical="center" wrapText="1"/>
    </xf>
    <xf numFmtId="49" fontId="45" fillId="7" borderId="34" xfId="0" applyNumberFormat="1" applyFont="1" applyFill="1" applyBorder="1" applyAlignment="1">
      <alignment horizontal="left" vertical="center" wrapText="1"/>
    </xf>
    <xf numFmtId="0" fontId="43" fillId="0" borderId="79" xfId="0" applyFont="1" applyBorder="1" applyAlignment="1">
      <alignment horizontal="center" vertical="center" wrapText="1"/>
    </xf>
    <xf numFmtId="0" fontId="43" fillId="0" borderId="78" xfId="0" applyFont="1" applyBorder="1" applyAlignment="1">
      <alignment horizontal="center" vertical="center" wrapText="1"/>
    </xf>
    <xf numFmtId="0" fontId="43" fillId="0" borderId="56" xfId="0" applyFont="1" applyBorder="1" applyAlignment="1">
      <alignment horizontal="center" vertical="center" wrapText="1"/>
    </xf>
    <xf numFmtId="0" fontId="43" fillId="0" borderId="55" xfId="0" applyFont="1" applyBorder="1" applyAlignment="1">
      <alignment horizontal="center" vertical="center" wrapText="1"/>
    </xf>
    <xf numFmtId="0" fontId="41" fillId="0" borderId="0" xfId="0" applyFont="1" applyAlignment="1">
      <alignment horizontal="left" vertical="top" wrapText="1"/>
    </xf>
    <xf numFmtId="0" fontId="48" fillId="0" borderId="38" xfId="0" applyFont="1" applyBorder="1" applyAlignment="1">
      <alignment horizontal="left" vertical="center" wrapText="1"/>
    </xf>
    <xf numFmtId="0" fontId="48" fillId="0" borderId="34" xfId="0" applyFont="1" applyBorder="1" applyAlignment="1">
      <alignment horizontal="left" vertical="center" wrapText="1"/>
    </xf>
    <xf numFmtId="0" fontId="48" fillId="0" borderId="22" xfId="0" applyFont="1" applyBorder="1" applyAlignment="1">
      <alignment horizontal="left" vertical="center" wrapText="1"/>
    </xf>
    <xf numFmtId="0" fontId="48" fillId="0" borderId="3" xfId="0" applyFont="1" applyBorder="1" applyAlignment="1">
      <alignment horizontal="left" vertical="center" wrapText="1"/>
    </xf>
    <xf numFmtId="49" fontId="48" fillId="0" borderId="22" xfId="0" applyNumberFormat="1" applyFont="1" applyBorder="1" applyAlignment="1">
      <alignment horizontal="left" vertical="center" wrapText="1"/>
    </xf>
    <xf numFmtId="49" fontId="48" fillId="0" borderId="34" xfId="0" applyNumberFormat="1" applyFont="1" applyBorder="1" applyAlignment="1">
      <alignment horizontal="left" vertical="center" wrapText="1"/>
    </xf>
    <xf numFmtId="0" fontId="45" fillId="0" borderId="38" xfId="0" applyFont="1" applyBorder="1" applyAlignment="1">
      <alignment horizontal="left" vertical="center" wrapText="1"/>
    </xf>
    <xf numFmtId="0" fontId="41" fillId="0" borderId="35" xfId="0" applyFont="1" applyBorder="1" applyAlignment="1">
      <alignment horizontal="left" vertical="top" wrapText="1"/>
    </xf>
    <xf numFmtId="0" fontId="41" fillId="0" borderId="0" xfId="0" applyFont="1" applyAlignment="1">
      <alignment horizontal="left" vertical="top"/>
    </xf>
    <xf numFmtId="0" fontId="45" fillId="0" borderId="3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0" borderId="14" xfId="0" applyFont="1" applyBorder="1" applyAlignment="1">
      <alignment horizontal="left" vertical="center" wrapText="1"/>
    </xf>
    <xf numFmtId="49" fontId="45" fillId="0" borderId="17" xfId="0" applyNumberFormat="1" applyFont="1" applyBorder="1" applyAlignment="1">
      <alignment horizontal="left" vertical="center" wrapText="1"/>
    </xf>
    <xf numFmtId="49" fontId="45" fillId="0" borderId="31" xfId="0" applyNumberFormat="1" applyFont="1" applyBorder="1" applyAlignment="1">
      <alignment horizontal="left" vertical="center" wrapText="1"/>
    </xf>
    <xf numFmtId="0" fontId="43" fillId="0" borderId="32" xfId="0" applyFont="1" applyBorder="1" applyAlignment="1">
      <alignment horizontal="center" vertical="center" wrapText="1"/>
    </xf>
    <xf numFmtId="0" fontId="43" fillId="0" borderId="25" xfId="0" applyFont="1" applyBorder="1" applyAlignment="1">
      <alignment horizontal="center" vertical="center" wrapText="1"/>
    </xf>
    <xf numFmtId="0" fontId="41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/>
    </xf>
    <xf numFmtId="0" fontId="45" fillId="7" borderId="37" xfId="0" applyFont="1" applyFill="1" applyBorder="1" applyAlignment="1">
      <alignment horizontal="left" vertical="center" wrapText="1"/>
    </xf>
    <xf numFmtId="0" fontId="45" fillId="7" borderId="16" xfId="0" applyFont="1" applyFill="1" applyBorder="1" applyAlignment="1">
      <alignment horizontal="left" vertical="center" wrapText="1"/>
    </xf>
    <xf numFmtId="0" fontId="45" fillId="7" borderId="15" xfId="0" applyFont="1" applyFill="1" applyBorder="1" applyAlignment="1">
      <alignment horizontal="left" vertical="center" wrapText="1"/>
    </xf>
    <xf numFmtId="0" fontId="45" fillId="7" borderId="7" xfId="0" applyFont="1" applyFill="1" applyBorder="1" applyAlignment="1">
      <alignment horizontal="left" vertical="center" wrapText="1"/>
    </xf>
    <xf numFmtId="0" fontId="45" fillId="7" borderId="38" xfId="0" applyFont="1" applyFill="1" applyBorder="1" applyAlignment="1">
      <alignment horizontal="left" vertical="center" wrapText="1"/>
    </xf>
    <xf numFmtId="0" fontId="44" fillId="5" borderId="5" xfId="0" applyFont="1" applyFill="1" applyBorder="1" applyAlignment="1">
      <alignment horizontal="left" vertical="center"/>
    </xf>
    <xf numFmtId="0" fontId="44" fillId="5" borderId="21" xfId="0" applyFont="1" applyFill="1" applyBorder="1" applyAlignment="1">
      <alignment horizontal="left" vertical="center"/>
    </xf>
    <xf numFmtId="0" fontId="44" fillId="5" borderId="6" xfId="0" applyFont="1" applyFill="1" applyBorder="1" applyAlignment="1">
      <alignment horizontal="left" vertical="center"/>
    </xf>
    <xf numFmtId="0" fontId="42" fillId="7" borderId="10" xfId="0" applyFont="1" applyFill="1" applyBorder="1" applyAlignment="1">
      <alignment horizontal="center" vertical="center" shrinkToFit="1"/>
    </xf>
    <xf numFmtId="0" fontId="42" fillId="7" borderId="12" xfId="0" applyFont="1" applyFill="1" applyBorder="1" applyAlignment="1">
      <alignment horizontal="center" vertical="center" shrinkToFit="1"/>
    </xf>
    <xf numFmtId="0" fontId="42" fillId="7" borderId="40" xfId="0" applyFont="1" applyFill="1" applyBorder="1" applyAlignment="1">
      <alignment horizontal="center" vertical="center" shrinkToFit="1"/>
    </xf>
    <xf numFmtId="0" fontId="42" fillId="7" borderId="11" xfId="0" applyFont="1" applyFill="1" applyBorder="1" applyAlignment="1">
      <alignment horizontal="center" vertical="center" shrinkToFit="1"/>
    </xf>
    <xf numFmtId="0" fontId="42" fillId="7" borderId="13" xfId="0" applyFont="1" applyFill="1" applyBorder="1" applyAlignment="1">
      <alignment horizontal="center" vertical="center" shrinkToFit="1"/>
    </xf>
    <xf numFmtId="0" fontId="42" fillId="7" borderId="41" xfId="0" applyFont="1" applyFill="1" applyBorder="1" applyAlignment="1">
      <alignment horizontal="center" vertical="center" shrinkToFit="1"/>
    </xf>
    <xf numFmtId="0" fontId="43" fillId="7" borderId="58" xfId="0" applyFont="1" applyFill="1" applyBorder="1" applyAlignment="1">
      <alignment horizontal="center" textRotation="90"/>
    </xf>
    <xf numFmtId="0" fontId="43" fillId="7" borderId="19" xfId="0" applyFont="1" applyFill="1" applyBorder="1" applyAlignment="1">
      <alignment horizontal="center" textRotation="90"/>
    </xf>
    <xf numFmtId="0" fontId="43" fillId="7" borderId="58" xfId="0" applyFont="1" applyFill="1" applyBorder="1" applyAlignment="1">
      <alignment horizontal="center" textRotation="90" wrapText="1" shrinkToFit="1"/>
    </xf>
    <xf numFmtId="0" fontId="43" fillId="7" borderId="19" xfId="0" applyFont="1" applyFill="1" applyBorder="1" applyAlignment="1">
      <alignment horizontal="center" textRotation="90" wrapText="1" shrinkToFit="1"/>
    </xf>
    <xf numFmtId="0" fontId="43" fillId="7" borderId="58" xfId="0" applyFont="1" applyFill="1" applyBorder="1" applyAlignment="1">
      <alignment horizontal="center" textRotation="90" shrinkToFit="1"/>
    </xf>
    <xf numFmtId="0" fontId="43" fillId="7" borderId="19" xfId="0" applyFont="1" applyFill="1" applyBorder="1" applyAlignment="1">
      <alignment horizontal="center" textRotation="90" shrinkToFit="1"/>
    </xf>
    <xf numFmtId="0" fontId="43" fillId="7" borderId="60" xfId="0" applyFont="1" applyFill="1" applyBorder="1" applyAlignment="1">
      <alignment horizontal="center" textRotation="90"/>
    </xf>
    <xf numFmtId="0" fontId="43" fillId="7" borderId="41" xfId="0" applyFont="1" applyFill="1" applyBorder="1" applyAlignment="1">
      <alignment horizontal="center" textRotation="90"/>
    </xf>
    <xf numFmtId="0" fontId="43" fillId="7" borderId="158" xfId="0" applyFont="1" applyFill="1" applyBorder="1" applyAlignment="1">
      <alignment horizontal="center" textRotation="90"/>
    </xf>
    <xf numFmtId="0" fontId="43" fillId="7" borderId="84" xfId="0" applyFont="1" applyFill="1" applyBorder="1" applyAlignment="1">
      <alignment horizontal="center" textRotation="90"/>
    </xf>
    <xf numFmtId="0" fontId="43" fillId="7" borderId="100" xfId="0" applyFont="1" applyFill="1" applyBorder="1" applyAlignment="1">
      <alignment horizontal="center" textRotation="90"/>
    </xf>
    <xf numFmtId="0" fontId="43" fillId="0" borderId="58" xfId="0" applyFont="1" applyBorder="1" applyAlignment="1">
      <alignment horizontal="center" textRotation="90"/>
    </xf>
    <xf numFmtId="0" fontId="43" fillId="0" borderId="19" xfId="0" applyFont="1" applyBorder="1" applyAlignment="1">
      <alignment horizontal="center" textRotation="90"/>
    </xf>
    <xf numFmtId="0" fontId="43" fillId="0" borderId="58" xfId="0" applyFont="1" applyBorder="1" applyAlignment="1">
      <alignment horizontal="center" textRotation="90" wrapText="1" shrinkToFit="1"/>
    </xf>
    <xf numFmtId="0" fontId="43" fillId="0" borderId="19" xfId="0" applyFont="1" applyBorder="1" applyAlignment="1">
      <alignment horizontal="center" textRotation="90" wrapText="1" shrinkToFit="1"/>
    </xf>
    <xf numFmtId="0" fontId="43" fillId="0" borderId="58" xfId="0" applyFont="1" applyBorder="1" applyAlignment="1">
      <alignment horizontal="center" textRotation="90" shrinkToFit="1"/>
    </xf>
    <xf numFmtId="0" fontId="43" fillId="0" borderId="19" xfId="0" applyFont="1" applyBorder="1" applyAlignment="1">
      <alignment horizontal="center" textRotation="90" shrinkToFit="1"/>
    </xf>
    <xf numFmtId="0" fontId="43" fillId="0" borderId="60" xfId="0" applyFont="1" applyBorder="1" applyAlignment="1">
      <alignment horizontal="center" textRotation="90"/>
    </xf>
    <xf numFmtId="0" fontId="43" fillId="0" borderId="41" xfId="0" applyFont="1" applyBorder="1" applyAlignment="1">
      <alignment horizontal="center" textRotation="90"/>
    </xf>
    <xf numFmtId="0" fontId="43" fillId="0" borderId="158" xfId="0" applyFont="1" applyBorder="1" applyAlignment="1">
      <alignment horizontal="center" textRotation="90"/>
    </xf>
    <xf numFmtId="0" fontId="43" fillId="0" borderId="84" xfId="0" applyFont="1" applyBorder="1" applyAlignment="1">
      <alignment horizontal="center" textRotation="90"/>
    </xf>
    <xf numFmtId="0" fontId="43" fillId="0" borderId="100" xfId="0" applyFont="1" applyBorder="1" applyAlignment="1">
      <alignment horizontal="center" textRotation="90"/>
    </xf>
    <xf numFmtId="1" fontId="7" fillId="3" borderId="28" xfId="0" applyNumberFormat="1" applyFont="1" applyFill="1" applyBorder="1" applyAlignment="1">
      <alignment horizontal="right" vertical="center" wrapText="1"/>
    </xf>
    <xf numFmtId="1" fontId="7" fillId="3" borderId="29" xfId="0" applyNumberFormat="1" applyFont="1" applyFill="1" applyBorder="1" applyAlignment="1">
      <alignment horizontal="right" vertical="center" wrapText="1"/>
    </xf>
    <xf numFmtId="0" fontId="33" fillId="3" borderId="55" xfId="0" applyFont="1" applyFill="1" applyBorder="1" applyAlignment="1">
      <alignment horizontal="left" vertical="center" wrapText="1"/>
    </xf>
    <xf numFmtId="0" fontId="33" fillId="3" borderId="56" xfId="0" applyFont="1" applyFill="1" applyBorder="1" applyAlignment="1">
      <alignment horizontal="left" vertical="center" wrapText="1"/>
    </xf>
    <xf numFmtId="0" fontId="33" fillId="3" borderId="57" xfId="0" applyFont="1" applyFill="1" applyBorder="1" applyAlignment="1">
      <alignment horizontal="left" vertical="center" wrapText="1"/>
    </xf>
    <xf numFmtId="0" fontId="44" fillId="0" borderId="95" xfId="0" applyFont="1" applyBorder="1" applyAlignment="1">
      <alignment horizontal="right" vertical="center"/>
    </xf>
    <xf numFmtId="0" fontId="44" fillId="0" borderId="105" xfId="0" applyFont="1" applyBorder="1" applyAlignment="1">
      <alignment horizontal="right" vertical="center"/>
    </xf>
    <xf numFmtId="0" fontId="44" fillId="0" borderId="140" xfId="0" applyFont="1" applyBorder="1" applyAlignment="1">
      <alignment horizontal="right" vertical="center"/>
    </xf>
    <xf numFmtId="0" fontId="44" fillId="0" borderId="134" xfId="0" applyFont="1" applyBorder="1" applyAlignment="1">
      <alignment horizontal="right" vertical="center"/>
    </xf>
    <xf numFmtId="0" fontId="44" fillId="0" borderId="110" xfId="0" applyFont="1" applyBorder="1" applyAlignment="1">
      <alignment horizontal="right" vertical="center"/>
    </xf>
    <xf numFmtId="0" fontId="44" fillId="0" borderId="108" xfId="0" applyFont="1" applyBorder="1" applyAlignment="1">
      <alignment horizontal="right" vertical="center"/>
    </xf>
    <xf numFmtId="179" fontId="45" fillId="7" borderId="22" xfId="0" applyNumberFormat="1" applyFont="1" applyFill="1" applyBorder="1" applyAlignment="1">
      <alignment horizontal="left" vertical="center" wrapText="1"/>
    </xf>
    <xf numFmtId="179" fontId="45" fillId="7" borderId="34" xfId="0" applyNumberFormat="1" applyFont="1" applyFill="1" applyBorder="1" applyAlignment="1">
      <alignment horizontal="left" vertical="center" wrapText="1"/>
    </xf>
    <xf numFmtId="0" fontId="48" fillId="7" borderId="39" xfId="0" applyFont="1" applyFill="1" applyBorder="1" applyAlignment="1">
      <alignment horizontal="left" vertical="center" wrapText="1"/>
    </xf>
    <xf numFmtId="0" fontId="48" fillId="7" borderId="31" xfId="0" applyFont="1" applyFill="1" applyBorder="1" applyAlignment="1">
      <alignment horizontal="left" vertical="center" wrapText="1"/>
    </xf>
    <xf numFmtId="0" fontId="48" fillId="7" borderId="17" xfId="0" applyFont="1" applyFill="1" applyBorder="1" applyAlignment="1">
      <alignment horizontal="left" vertical="center" wrapText="1"/>
    </xf>
    <xf numFmtId="0" fontId="48" fillId="7" borderId="14" xfId="0" applyFont="1" applyFill="1" applyBorder="1" applyAlignment="1">
      <alignment horizontal="left" vertical="center" wrapText="1"/>
    </xf>
    <xf numFmtId="0" fontId="48" fillId="7" borderId="17" xfId="0" applyFont="1" applyFill="1" applyBorder="1" applyAlignment="1">
      <alignment horizontal="center" vertical="center" wrapText="1"/>
    </xf>
    <xf numFmtId="0" fontId="48" fillId="7" borderId="31" xfId="0" applyFont="1" applyFill="1" applyBorder="1" applyAlignment="1">
      <alignment horizontal="center" vertical="center" wrapText="1"/>
    </xf>
    <xf numFmtId="179" fontId="48" fillId="7" borderId="17" xfId="0" applyNumberFormat="1" applyFont="1" applyFill="1" applyBorder="1" applyAlignment="1">
      <alignment horizontal="left" vertical="center" wrapText="1"/>
    </xf>
    <xf numFmtId="179" fontId="48" fillId="7" borderId="31" xfId="0" applyNumberFormat="1" applyFont="1" applyFill="1" applyBorder="1" applyAlignment="1">
      <alignment horizontal="left" vertical="center" wrapText="1"/>
    </xf>
    <xf numFmtId="0" fontId="48" fillId="7" borderId="91" xfId="0" applyFont="1" applyFill="1" applyBorder="1" applyAlignment="1">
      <alignment horizontal="left" vertical="center" wrapText="1"/>
    </xf>
    <xf numFmtId="0" fontId="48" fillId="7" borderId="122" xfId="0" applyFont="1" applyFill="1" applyBorder="1" applyAlignment="1">
      <alignment horizontal="left" vertical="center" wrapText="1"/>
    </xf>
    <xf numFmtId="0" fontId="48" fillId="7" borderId="123" xfId="0" applyFont="1" applyFill="1" applyBorder="1" applyAlignment="1">
      <alignment horizontal="left" vertical="center" wrapText="1"/>
    </xf>
    <xf numFmtId="0" fontId="48" fillId="7" borderId="35" xfId="0" applyFont="1" applyFill="1" applyBorder="1" applyAlignment="1">
      <alignment horizontal="left" vertical="center" wrapText="1"/>
    </xf>
    <xf numFmtId="0" fontId="48" fillId="7" borderId="123" xfId="0" applyFont="1" applyFill="1" applyBorder="1" applyAlignment="1">
      <alignment horizontal="center" vertical="center" wrapText="1"/>
    </xf>
    <xf numFmtId="0" fontId="48" fillId="7" borderId="122" xfId="0" applyFont="1" applyFill="1" applyBorder="1" applyAlignment="1">
      <alignment horizontal="center" vertical="center" wrapText="1"/>
    </xf>
    <xf numFmtId="0" fontId="45" fillId="7" borderId="91" xfId="0" applyFont="1" applyFill="1" applyBorder="1" applyAlignment="1">
      <alignment horizontal="left" vertical="center" wrapText="1"/>
    </xf>
    <xf numFmtId="0" fontId="45" fillId="7" borderId="122" xfId="0" applyFont="1" applyFill="1" applyBorder="1" applyAlignment="1">
      <alignment horizontal="left" vertical="center" wrapText="1"/>
    </xf>
    <xf numFmtId="0" fontId="48" fillId="7" borderId="22" xfId="0" applyFont="1" applyFill="1" applyBorder="1" applyAlignment="1">
      <alignment horizontal="left" vertical="center" wrapText="1"/>
    </xf>
    <xf numFmtId="0" fontId="48" fillId="7" borderId="3" xfId="0" applyFont="1" applyFill="1" applyBorder="1" applyAlignment="1">
      <alignment horizontal="left" vertical="center" wrapText="1"/>
    </xf>
    <xf numFmtId="0" fontId="48" fillId="7" borderId="34" xfId="0" applyFont="1" applyFill="1" applyBorder="1" applyAlignment="1">
      <alignment horizontal="left" vertical="center" wrapText="1"/>
    </xf>
    <xf numFmtId="177" fontId="28" fillId="0" borderId="79" xfId="0" applyNumberFormat="1" applyFont="1" applyBorder="1" applyAlignment="1">
      <alignment horizontal="center" vertical="center" wrapText="1"/>
    </xf>
    <xf numFmtId="177" fontId="28" fillId="0" borderId="78" xfId="0" applyNumberFormat="1" applyFont="1" applyBorder="1" applyAlignment="1">
      <alignment horizontal="center" vertical="center" wrapText="1"/>
    </xf>
    <xf numFmtId="0" fontId="48" fillId="7" borderId="74" xfId="0" applyFont="1" applyFill="1" applyBorder="1" applyAlignment="1">
      <alignment horizontal="left" vertical="center" wrapText="1"/>
    </xf>
    <xf numFmtId="0" fontId="48" fillId="7" borderId="53" xfId="0" applyFont="1" applyFill="1" applyBorder="1" applyAlignment="1">
      <alignment horizontal="left" vertical="center" wrapText="1"/>
    </xf>
    <xf numFmtId="179" fontId="45" fillId="7" borderId="15" xfId="0" applyNumberFormat="1" applyFont="1" applyFill="1" applyBorder="1" applyAlignment="1">
      <alignment horizontal="left" vertical="center" wrapText="1"/>
    </xf>
    <xf numFmtId="179" fontId="45" fillId="7" borderId="16" xfId="0" applyNumberFormat="1" applyFont="1" applyFill="1" applyBorder="1" applyAlignment="1">
      <alignment horizontal="left" vertical="center" wrapText="1"/>
    </xf>
    <xf numFmtId="0" fontId="41" fillId="0" borderId="60" xfId="0" applyFont="1" applyBorder="1" applyAlignment="1">
      <alignment horizontal="left" vertical="center" wrapText="1"/>
    </xf>
    <xf numFmtId="0" fontId="45" fillId="7" borderId="39" xfId="0" applyFont="1" applyFill="1" applyBorder="1" applyAlignment="1">
      <alignment horizontal="left" vertical="center" wrapText="1"/>
    </xf>
    <xf numFmtId="0" fontId="45" fillId="7" borderId="31" xfId="0" applyFont="1" applyFill="1" applyBorder="1" applyAlignment="1">
      <alignment horizontal="left" vertical="center" wrapText="1"/>
    </xf>
    <xf numFmtId="0" fontId="45" fillId="7" borderId="17" xfId="0" applyFont="1" applyFill="1" applyBorder="1" applyAlignment="1">
      <alignment horizontal="left" vertical="center" wrapText="1"/>
    </xf>
    <xf numFmtId="0" fontId="45" fillId="7" borderId="14" xfId="0" applyFont="1" applyFill="1" applyBorder="1" applyAlignment="1">
      <alignment horizontal="left" vertical="center" wrapText="1"/>
    </xf>
    <xf numFmtId="49" fontId="45" fillId="7" borderId="17" xfId="0" applyNumberFormat="1" applyFont="1" applyFill="1" applyBorder="1" applyAlignment="1">
      <alignment horizontal="left" vertical="center" wrapText="1"/>
    </xf>
    <xf numFmtId="49" fontId="45" fillId="7" borderId="31" xfId="0" applyNumberFormat="1" applyFont="1" applyFill="1" applyBorder="1" applyAlignment="1">
      <alignment horizontal="left" vertical="center" wrapText="1"/>
    </xf>
    <xf numFmtId="0" fontId="43" fillId="0" borderId="10" xfId="0" applyFont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 wrapText="1"/>
    </xf>
    <xf numFmtId="0" fontId="45" fillId="7" borderId="123" xfId="0" applyFont="1" applyFill="1" applyBorder="1" applyAlignment="1">
      <alignment horizontal="left" vertical="center" wrapText="1"/>
    </xf>
    <xf numFmtId="0" fontId="45" fillId="7" borderId="35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left" vertical="top" wrapText="1"/>
    </xf>
    <xf numFmtId="0" fontId="45" fillId="0" borderId="37" xfId="0" applyFont="1" applyBorder="1" applyAlignment="1">
      <alignment horizontal="left" vertical="center" wrapText="1"/>
    </xf>
    <xf numFmtId="0" fontId="45" fillId="0" borderId="16" xfId="0" applyFont="1" applyBorder="1" applyAlignment="1">
      <alignment horizontal="left" vertical="center" wrapText="1"/>
    </xf>
    <xf numFmtId="0" fontId="45" fillId="0" borderId="15" xfId="0" applyFont="1" applyBorder="1" applyAlignment="1">
      <alignment horizontal="left" vertical="center" wrapText="1"/>
    </xf>
    <xf numFmtId="0" fontId="45" fillId="0" borderId="7" xfId="0" applyFont="1" applyBorder="1" applyAlignment="1">
      <alignment horizontal="left" vertical="center" wrapText="1"/>
    </xf>
    <xf numFmtId="49" fontId="45" fillId="0" borderId="15" xfId="0" applyNumberFormat="1" applyFont="1" applyBorder="1" applyAlignment="1">
      <alignment horizontal="left" vertical="center" wrapText="1"/>
    </xf>
    <xf numFmtId="49" fontId="45" fillId="0" borderId="16" xfId="0" applyNumberFormat="1" applyFont="1" applyBorder="1" applyAlignment="1">
      <alignment horizontal="left" vertical="center" wrapText="1"/>
    </xf>
    <xf numFmtId="0" fontId="27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3" fillId="0" borderId="0" xfId="1" applyFont="1" applyAlignment="1">
      <alignment horizontal="left" wrapText="1"/>
    </xf>
    <xf numFmtId="0" fontId="13" fillId="0" borderId="0" xfId="1" applyFont="1" applyBorder="1" applyAlignment="1">
      <alignment horizontal="left" wrapText="1"/>
    </xf>
    <xf numFmtId="0" fontId="44" fillId="5" borderId="36" xfId="0" applyFont="1" applyFill="1" applyBorder="1" applyAlignment="1">
      <alignment horizontal="left" vertical="center"/>
    </xf>
    <xf numFmtId="0" fontId="44" fillId="5" borderId="35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48" fillId="7" borderId="22" xfId="0" applyFont="1" applyFill="1" applyBorder="1" applyAlignment="1">
      <alignment horizontal="center" vertical="center" wrapText="1"/>
    </xf>
    <xf numFmtId="0" fontId="48" fillId="7" borderId="34" xfId="0" applyFont="1" applyFill="1" applyBorder="1" applyAlignment="1">
      <alignment horizontal="center" vertical="center" wrapText="1"/>
    </xf>
    <xf numFmtId="0" fontId="44" fillId="5" borderId="5" xfId="0" applyFont="1" applyFill="1" applyBorder="1" applyAlignment="1">
      <alignment horizontal="left" vertical="center" wrapText="1"/>
    </xf>
    <xf numFmtId="0" fontId="44" fillId="5" borderId="21" xfId="0" applyFont="1" applyFill="1" applyBorder="1" applyAlignment="1">
      <alignment horizontal="left" vertical="center" wrapText="1"/>
    </xf>
    <xf numFmtId="0" fontId="44" fillId="5" borderId="6" xfId="0" applyFont="1" applyFill="1" applyBorder="1" applyAlignment="1">
      <alignment horizontal="left" vertical="center" wrapText="1"/>
    </xf>
    <xf numFmtId="0" fontId="28" fillId="0" borderId="55" xfId="0" applyFont="1" applyBorder="1" applyAlignment="1">
      <alignment horizontal="center" vertical="center" wrapText="1"/>
    </xf>
    <xf numFmtId="0" fontId="28" fillId="0" borderId="78" xfId="0" applyFont="1" applyBorder="1" applyAlignment="1">
      <alignment horizontal="center" vertical="center" wrapText="1"/>
    </xf>
    <xf numFmtId="0" fontId="48" fillId="0" borderId="17" xfId="0" applyFont="1" applyBorder="1" applyAlignment="1">
      <alignment horizontal="left" vertical="center" wrapText="1"/>
    </xf>
    <xf numFmtId="0" fontId="48" fillId="0" borderId="14" xfId="0" applyFont="1" applyBorder="1" applyAlignment="1">
      <alignment horizontal="left" vertical="center" wrapText="1"/>
    </xf>
    <xf numFmtId="0" fontId="48" fillId="0" borderId="31" xfId="0" applyFont="1" applyBorder="1" applyAlignment="1">
      <alignment horizontal="left" vertical="center" wrapText="1"/>
    </xf>
    <xf numFmtId="0" fontId="28" fillId="0" borderId="79" xfId="0" applyFont="1" applyBorder="1" applyAlignment="1">
      <alignment horizontal="center" vertical="center" wrapText="1"/>
    </xf>
    <xf numFmtId="0" fontId="28" fillId="0" borderId="56" xfId="0" applyFont="1" applyBorder="1" applyAlignment="1">
      <alignment horizontal="center" vertical="center" wrapText="1"/>
    </xf>
    <xf numFmtId="49" fontId="45" fillId="7" borderId="123" xfId="0" applyNumberFormat="1" applyFont="1" applyFill="1" applyBorder="1" applyAlignment="1">
      <alignment horizontal="left" vertical="center" wrapText="1"/>
    </xf>
    <xf numFmtId="49" fontId="45" fillId="7" borderId="122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textRotation="90"/>
    </xf>
    <xf numFmtId="0" fontId="43" fillId="0" borderId="18" xfId="0" applyFont="1" applyBorder="1" applyAlignment="1">
      <alignment horizontal="center" textRotation="90"/>
    </xf>
    <xf numFmtId="0" fontId="43" fillId="0" borderId="18" xfId="0" applyFont="1" applyBorder="1" applyAlignment="1">
      <alignment horizontal="center" textRotation="90" wrapText="1" shrinkToFit="1"/>
    </xf>
    <xf numFmtId="0" fontId="43" fillId="7" borderId="18" xfId="0" applyFont="1" applyFill="1" applyBorder="1" applyAlignment="1">
      <alignment horizontal="center" textRotation="90"/>
    </xf>
    <xf numFmtId="0" fontId="43" fillId="0" borderId="18" xfId="0" applyFont="1" applyBorder="1" applyAlignment="1">
      <alignment horizontal="center" textRotation="90" shrinkToFit="1"/>
    </xf>
    <xf numFmtId="0" fontId="43" fillId="0" borderId="85" xfId="0" applyFont="1" applyBorder="1" applyAlignment="1">
      <alignment horizontal="center" textRotation="90"/>
    </xf>
    <xf numFmtId="0" fontId="43" fillId="0" borderId="86" xfId="0" applyFont="1" applyBorder="1" applyAlignment="1">
      <alignment horizontal="center" textRotation="90"/>
    </xf>
    <xf numFmtId="0" fontId="43" fillId="0" borderId="87" xfId="0" applyFont="1" applyBorder="1" applyAlignment="1">
      <alignment horizontal="center" textRotation="90"/>
    </xf>
    <xf numFmtId="0" fontId="69" fillId="0" borderId="58" xfId="0" applyFont="1" applyBorder="1" applyAlignment="1">
      <alignment horizontal="center" textRotation="90" shrinkToFit="1"/>
    </xf>
    <xf numFmtId="0" fontId="69" fillId="0" borderId="19" xfId="0" applyFont="1" applyBorder="1" applyAlignment="1">
      <alignment horizontal="center" textRotation="90" shrinkToFit="1"/>
    </xf>
    <xf numFmtId="49" fontId="45" fillId="7" borderId="54" xfId="0" applyNumberFormat="1" applyFont="1" applyFill="1" applyBorder="1" applyAlignment="1">
      <alignment horizontal="left" vertical="center" wrapText="1"/>
    </xf>
    <xf numFmtId="49" fontId="45" fillId="7" borderId="53" xfId="0" applyNumberFormat="1" applyFont="1" applyFill="1" applyBorder="1" applyAlignment="1">
      <alignment horizontal="left" vertical="center" wrapText="1"/>
    </xf>
    <xf numFmtId="49" fontId="45" fillId="7" borderId="15" xfId="0" applyNumberFormat="1" applyFont="1" applyFill="1" applyBorder="1" applyAlignment="1">
      <alignment horizontal="left" vertical="center" wrapText="1"/>
    </xf>
    <xf numFmtId="49" fontId="45" fillId="7" borderId="16" xfId="0" applyNumberFormat="1" applyFont="1" applyFill="1" applyBorder="1" applyAlignment="1">
      <alignment horizontal="left" vertical="center" wrapText="1"/>
    </xf>
    <xf numFmtId="0" fontId="48" fillId="0" borderId="37" xfId="0" applyFont="1" applyBorder="1" applyAlignment="1">
      <alignment horizontal="left" vertical="center" wrapText="1"/>
    </xf>
    <xf numFmtId="0" fontId="48" fillId="0" borderId="16" xfId="0" applyFont="1" applyBorder="1" applyAlignment="1">
      <alignment horizontal="left" vertical="center" wrapText="1"/>
    </xf>
    <xf numFmtId="0" fontId="48" fillId="0" borderId="15" xfId="0" applyFont="1" applyBorder="1" applyAlignment="1">
      <alignment horizontal="left" vertical="center" wrapText="1"/>
    </xf>
    <xf numFmtId="0" fontId="48" fillId="0" borderId="7" xfId="0" applyFont="1" applyBorder="1" applyAlignment="1">
      <alignment horizontal="left" vertical="center" wrapText="1"/>
    </xf>
    <xf numFmtId="0" fontId="40" fillId="0" borderId="0" xfId="0" applyFont="1" applyAlignment="1">
      <alignment horizontal="left" vertical="top"/>
    </xf>
    <xf numFmtId="49" fontId="48" fillId="0" borderId="15" xfId="0" applyNumberFormat="1" applyFont="1" applyBorder="1" applyAlignment="1">
      <alignment horizontal="left" vertical="center" wrapText="1"/>
    </xf>
    <xf numFmtId="49" fontId="48" fillId="0" borderId="16" xfId="0" applyNumberFormat="1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43" fillId="7" borderId="38" xfId="0" applyFont="1" applyFill="1" applyBorder="1" applyAlignment="1">
      <alignment horizontal="center" vertical="center" wrapText="1"/>
    </xf>
    <xf numFmtId="0" fontId="43" fillId="7" borderId="34" xfId="0" applyFont="1" applyFill="1" applyBorder="1" applyAlignment="1">
      <alignment horizontal="center" vertical="center" wrapText="1"/>
    </xf>
    <xf numFmtId="0" fontId="43" fillId="7" borderId="22" xfId="0" applyFont="1" applyFill="1" applyBorder="1" applyAlignment="1">
      <alignment horizontal="center" vertical="center" wrapText="1"/>
    </xf>
    <xf numFmtId="0" fontId="43" fillId="7" borderId="3" xfId="0" applyFont="1" applyFill="1" applyBorder="1" applyAlignment="1">
      <alignment horizontal="center" vertical="center" wrapText="1"/>
    </xf>
    <xf numFmtId="0" fontId="43" fillId="7" borderId="22" xfId="0" applyFont="1" applyFill="1" applyBorder="1" applyAlignment="1">
      <alignment horizontal="left" vertical="center" wrapText="1"/>
    </xf>
    <xf numFmtId="0" fontId="43" fillId="7" borderId="34" xfId="0" applyFont="1" applyFill="1" applyBorder="1" applyAlignment="1">
      <alignment horizontal="left" vertical="center" wrapText="1"/>
    </xf>
    <xf numFmtId="49" fontId="48" fillId="0" borderId="17" xfId="0" applyNumberFormat="1" applyFont="1" applyBorder="1" applyAlignment="1">
      <alignment horizontal="left" vertical="center" wrapText="1"/>
    </xf>
    <xf numFmtId="49" fontId="48" fillId="0" borderId="31" xfId="0" applyNumberFormat="1" applyFont="1" applyBorder="1" applyAlignment="1">
      <alignment horizontal="left" vertical="center" wrapText="1"/>
    </xf>
    <xf numFmtId="0" fontId="41" fillId="7" borderId="0" xfId="0" applyFont="1" applyFill="1" applyAlignment="1">
      <alignment horizontal="left" vertical="top" wrapText="1"/>
    </xf>
    <xf numFmtId="0" fontId="32" fillId="7" borderId="0" xfId="0" applyFont="1" applyFill="1" applyAlignment="1">
      <alignment horizontal="left" vertical="top" wrapText="1"/>
    </xf>
    <xf numFmtId="179" fontId="45" fillId="7" borderId="123" xfId="0" applyNumberFormat="1" applyFont="1" applyFill="1" applyBorder="1" applyAlignment="1">
      <alignment horizontal="left" vertical="center" wrapText="1"/>
    </xf>
    <xf numFmtId="179" fontId="45" fillId="7" borderId="122" xfId="0" applyNumberFormat="1" applyFont="1" applyFill="1" applyBorder="1" applyAlignment="1">
      <alignment horizontal="left" vertical="center" wrapText="1"/>
    </xf>
    <xf numFmtId="0" fontId="45" fillId="7" borderId="74" xfId="0" applyFont="1" applyFill="1" applyBorder="1" applyAlignment="1">
      <alignment horizontal="left" vertical="center" wrapText="1"/>
    </xf>
    <xf numFmtId="0" fontId="45" fillId="7" borderId="53" xfId="0" applyFont="1" applyFill="1" applyBorder="1" applyAlignment="1">
      <alignment horizontal="left" vertical="center" wrapText="1"/>
    </xf>
    <xf numFmtId="0" fontId="45" fillId="7" borderId="54" xfId="0" applyFont="1" applyFill="1" applyBorder="1" applyAlignment="1">
      <alignment horizontal="left" vertical="center" wrapText="1"/>
    </xf>
    <xf numFmtId="0" fontId="45" fillId="7" borderId="21" xfId="0" applyFont="1" applyFill="1" applyBorder="1" applyAlignment="1">
      <alignment horizontal="left" vertical="center" wrapText="1"/>
    </xf>
    <xf numFmtId="0" fontId="48" fillId="0" borderId="39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44" fillId="0" borderId="0" xfId="0" applyFont="1" applyAlignment="1">
      <alignment horizontal="right" vertical="center"/>
    </xf>
    <xf numFmtId="0" fontId="44" fillId="0" borderId="88" xfId="0" applyFont="1" applyBorder="1" applyAlignment="1">
      <alignment horizontal="right" vertical="center"/>
    </xf>
    <xf numFmtId="0" fontId="44" fillId="0" borderId="135" xfId="0" applyFont="1" applyBorder="1" applyAlignment="1">
      <alignment horizontal="right" vertical="center"/>
    </xf>
    <xf numFmtId="0" fontId="44" fillId="0" borderId="136" xfId="0" applyFont="1" applyBorder="1" applyAlignment="1">
      <alignment horizontal="right" vertical="center"/>
    </xf>
    <xf numFmtId="0" fontId="44" fillId="0" borderId="115" xfId="0" applyFont="1" applyBorder="1" applyAlignment="1">
      <alignment horizontal="center" shrinkToFit="1"/>
    </xf>
    <xf numFmtId="0" fontId="44" fillId="0" borderId="95" xfId="0" applyFont="1" applyBorder="1" applyAlignment="1">
      <alignment horizontal="center" shrinkToFit="1"/>
    </xf>
    <xf numFmtId="179" fontId="48" fillId="7" borderId="22" xfId="0" applyNumberFormat="1" applyFont="1" applyFill="1" applyBorder="1" applyAlignment="1">
      <alignment horizontal="left" vertical="center" wrapText="1"/>
    </xf>
    <xf numFmtId="179" fontId="48" fillId="7" borderId="34" xfId="0" applyNumberFormat="1" applyFont="1" applyFill="1" applyBorder="1" applyAlignment="1">
      <alignment horizontal="left" vertical="center" wrapText="1"/>
    </xf>
    <xf numFmtId="49" fontId="43" fillId="7" borderId="22" xfId="0" applyNumberFormat="1" applyFont="1" applyFill="1" applyBorder="1" applyAlignment="1">
      <alignment horizontal="left" vertical="center" wrapText="1"/>
    </xf>
    <xf numFmtId="49" fontId="43" fillId="7" borderId="34" xfId="0" applyNumberFormat="1" applyFont="1" applyFill="1" applyBorder="1" applyAlignment="1">
      <alignment horizontal="left" vertical="center" wrapText="1"/>
    </xf>
    <xf numFmtId="0" fontId="48" fillId="7" borderId="54" xfId="0" applyFont="1" applyFill="1" applyBorder="1" applyAlignment="1">
      <alignment horizontal="left" vertical="center" wrapText="1"/>
    </xf>
    <xf numFmtId="0" fontId="48" fillId="7" borderId="21" xfId="0" applyFont="1" applyFill="1" applyBorder="1" applyAlignment="1">
      <alignment horizontal="left" vertical="center" wrapText="1"/>
    </xf>
    <xf numFmtId="0" fontId="48" fillId="7" borderId="54" xfId="0" applyFont="1" applyFill="1" applyBorder="1" applyAlignment="1">
      <alignment horizontal="center" vertical="center" wrapText="1"/>
    </xf>
    <xf numFmtId="0" fontId="48" fillId="7" borderId="53" xfId="0" applyFont="1" applyFill="1" applyBorder="1" applyAlignment="1">
      <alignment horizontal="center" vertical="center" wrapText="1"/>
    </xf>
    <xf numFmtId="179" fontId="48" fillId="7" borderId="54" xfId="0" applyNumberFormat="1" applyFont="1" applyFill="1" applyBorder="1" applyAlignment="1">
      <alignment horizontal="left" vertical="center" wrapText="1"/>
    </xf>
    <xf numFmtId="179" fontId="48" fillId="7" borderId="53" xfId="0" applyNumberFormat="1" applyFont="1" applyFill="1" applyBorder="1" applyAlignment="1">
      <alignment horizontal="left" vertical="center" wrapText="1"/>
    </xf>
    <xf numFmtId="0" fontId="48" fillId="7" borderId="38" xfId="0" applyFont="1" applyFill="1" applyBorder="1" applyAlignment="1">
      <alignment horizontal="left" vertical="center" wrapText="1"/>
    </xf>
    <xf numFmtId="179" fontId="48" fillId="7" borderId="123" xfId="0" applyNumberFormat="1" applyFont="1" applyFill="1" applyBorder="1" applyAlignment="1">
      <alignment horizontal="left" vertical="center" wrapText="1"/>
    </xf>
    <xf numFmtId="179" fontId="48" fillId="7" borderId="122" xfId="0" applyNumberFormat="1" applyFont="1" applyFill="1" applyBorder="1" applyAlignment="1">
      <alignment horizontal="left" vertical="center" wrapText="1"/>
    </xf>
    <xf numFmtId="0" fontId="45" fillId="7" borderId="141" xfId="0" applyFont="1" applyFill="1" applyBorder="1" applyAlignment="1">
      <alignment horizontal="center" vertical="center"/>
    </xf>
    <xf numFmtId="0" fontId="45" fillId="7" borderId="140" xfId="0" applyFont="1" applyFill="1" applyBorder="1" applyAlignment="1">
      <alignment horizontal="center" vertical="center"/>
    </xf>
    <xf numFmtId="0" fontId="45" fillId="7" borderId="134" xfId="0" applyFont="1" applyFill="1" applyBorder="1" applyAlignment="1">
      <alignment horizontal="center" vertical="center"/>
    </xf>
    <xf numFmtId="0" fontId="43" fillId="3" borderId="141" xfId="0" applyFont="1" applyFill="1" applyBorder="1" applyAlignment="1">
      <alignment horizontal="center" vertical="center"/>
    </xf>
    <xf numFmtId="0" fontId="43" fillId="3" borderId="140" xfId="0" applyFont="1" applyFill="1" applyBorder="1" applyAlignment="1">
      <alignment horizontal="center" vertical="center"/>
    </xf>
    <xf numFmtId="0" fontId="43" fillId="3" borderId="134" xfId="0" applyFont="1" applyFill="1" applyBorder="1" applyAlignment="1">
      <alignment horizontal="center" vertical="center"/>
    </xf>
    <xf numFmtId="0" fontId="43" fillId="0" borderId="68" xfId="0" applyFont="1" applyBorder="1" applyAlignment="1">
      <alignment horizontal="center" textRotation="90"/>
    </xf>
    <xf numFmtId="0" fontId="43" fillId="0" borderId="69" xfId="0" applyFont="1" applyBorder="1" applyAlignment="1">
      <alignment horizontal="center" textRotation="90"/>
    </xf>
    <xf numFmtId="0" fontId="43" fillId="0" borderId="70" xfId="0" applyFont="1" applyBorder="1" applyAlignment="1">
      <alignment horizontal="center" textRotation="90"/>
    </xf>
    <xf numFmtId="0" fontId="43" fillId="7" borderId="68" xfId="0" applyFont="1" applyFill="1" applyBorder="1" applyAlignment="1">
      <alignment horizontal="center" textRotation="90"/>
    </xf>
    <xf numFmtId="0" fontId="43" fillId="7" borderId="69" xfId="0" applyFont="1" applyFill="1" applyBorder="1" applyAlignment="1">
      <alignment horizontal="center" textRotation="90"/>
    </xf>
    <xf numFmtId="0" fontId="43" fillId="7" borderId="70" xfId="0" applyFont="1" applyFill="1" applyBorder="1" applyAlignment="1">
      <alignment horizontal="center" textRotation="90"/>
    </xf>
    <xf numFmtId="0" fontId="43" fillId="0" borderId="65" xfId="0" applyFont="1" applyBorder="1" applyAlignment="1">
      <alignment horizontal="center" textRotation="90"/>
    </xf>
    <xf numFmtId="0" fontId="43" fillId="0" borderId="66" xfId="0" applyFont="1" applyBorder="1" applyAlignment="1">
      <alignment horizontal="center" textRotation="90"/>
    </xf>
    <xf numFmtId="0" fontId="43" fillId="0" borderId="67" xfId="0" applyFont="1" applyBorder="1" applyAlignment="1">
      <alignment horizontal="center" textRotation="90"/>
    </xf>
    <xf numFmtId="0" fontId="43" fillId="0" borderId="71" xfId="0" applyFont="1" applyBorder="1" applyAlignment="1">
      <alignment horizontal="center" textRotation="90"/>
    </xf>
    <xf numFmtId="0" fontId="43" fillId="0" borderId="72" xfId="0" applyFont="1" applyBorder="1" applyAlignment="1">
      <alignment horizontal="center" textRotation="90"/>
    </xf>
    <xf numFmtId="0" fontId="43" fillId="0" borderId="73" xfId="0" applyFont="1" applyBorder="1" applyAlignment="1">
      <alignment horizontal="center" textRotation="90"/>
    </xf>
    <xf numFmtId="0" fontId="48" fillId="7" borderId="91" xfId="0" applyFont="1" applyFill="1" applyBorder="1" applyAlignment="1">
      <alignment horizontal="left" vertical="center"/>
    </xf>
    <xf numFmtId="0" fontId="48" fillId="7" borderId="35" xfId="0" applyFont="1" applyFill="1" applyBorder="1" applyAlignment="1">
      <alignment horizontal="left" vertical="center"/>
    </xf>
    <xf numFmtId="0" fontId="48" fillId="7" borderId="123" xfId="0" applyFont="1" applyFill="1" applyBorder="1" applyAlignment="1">
      <alignment horizontal="left" vertical="center"/>
    </xf>
    <xf numFmtId="0" fontId="48" fillId="7" borderId="122" xfId="0" applyFont="1" applyFill="1" applyBorder="1" applyAlignment="1">
      <alignment horizontal="left" vertical="center"/>
    </xf>
    <xf numFmtId="0" fontId="2" fillId="7" borderId="95" xfId="0" applyFont="1" applyFill="1" applyBorder="1" applyAlignment="1">
      <alignment horizontal="left" vertical="center"/>
    </xf>
    <xf numFmtId="0" fontId="2" fillId="7" borderId="95" xfId="0" applyFont="1" applyFill="1" applyBorder="1" applyAlignment="1">
      <alignment horizontal="center" vertical="center"/>
    </xf>
    <xf numFmtId="0" fontId="47" fillId="7" borderId="38" xfId="0" applyFont="1" applyFill="1" applyBorder="1" applyAlignment="1">
      <alignment horizontal="left" vertical="center"/>
    </xf>
    <xf numFmtId="0" fontId="47" fillId="7" borderId="3" xfId="0" applyFont="1" applyFill="1" applyBorder="1" applyAlignment="1">
      <alignment horizontal="left" vertical="center"/>
    </xf>
    <xf numFmtId="0" fontId="47" fillId="7" borderId="34" xfId="0" applyFont="1" applyFill="1" applyBorder="1" applyAlignment="1">
      <alignment horizontal="left" vertical="center"/>
    </xf>
    <xf numFmtId="0" fontId="48" fillId="7" borderId="22" xfId="0" applyFont="1" applyFill="1" applyBorder="1" applyAlignment="1">
      <alignment horizontal="left" vertical="center"/>
    </xf>
    <xf numFmtId="0" fontId="48" fillId="7" borderId="3" xfId="0" applyFont="1" applyFill="1" applyBorder="1" applyAlignment="1">
      <alignment horizontal="left" vertical="center"/>
    </xf>
    <xf numFmtId="0" fontId="48" fillId="7" borderId="34" xfId="0" applyFont="1" applyFill="1" applyBorder="1" applyAlignment="1">
      <alignment horizontal="left" vertical="center"/>
    </xf>
    <xf numFmtId="0" fontId="14" fillId="7" borderId="22" xfId="0" applyFont="1" applyFill="1" applyBorder="1" applyAlignment="1">
      <alignment horizontal="left" vertical="center"/>
    </xf>
    <xf numFmtId="0" fontId="14" fillId="7" borderId="3" xfId="0" applyFont="1" applyFill="1" applyBorder="1" applyAlignment="1">
      <alignment horizontal="left" vertical="center"/>
    </xf>
    <xf numFmtId="0" fontId="14" fillId="7" borderId="34" xfId="0" applyFont="1" applyFill="1" applyBorder="1" applyAlignment="1">
      <alignment horizontal="left" vertical="center"/>
    </xf>
    <xf numFmtId="0" fontId="28" fillId="7" borderId="110" xfId="0" applyFont="1" applyFill="1" applyBorder="1" applyAlignment="1">
      <alignment horizontal="right" vertical="center"/>
    </xf>
    <xf numFmtId="0" fontId="45" fillId="7" borderId="74" xfId="0" applyFont="1" applyFill="1" applyBorder="1" applyAlignment="1">
      <alignment horizontal="left" vertical="center"/>
    </xf>
    <xf numFmtId="0" fontId="45" fillId="7" borderId="21" xfId="0" applyFont="1" applyFill="1" applyBorder="1" applyAlignment="1">
      <alignment horizontal="left" vertical="center"/>
    </xf>
    <xf numFmtId="0" fontId="14" fillId="7" borderId="110" xfId="0" applyFont="1" applyFill="1" applyBorder="1" applyAlignment="1">
      <alignment horizontal="center" vertical="center"/>
    </xf>
    <xf numFmtId="0" fontId="48" fillId="7" borderId="54" xfId="0" applyFont="1" applyFill="1" applyBorder="1" applyAlignment="1">
      <alignment horizontal="left" vertical="center"/>
    </xf>
    <xf numFmtId="0" fontId="48" fillId="7" borderId="21" xfId="0" applyFont="1" applyFill="1" applyBorder="1" applyAlignment="1">
      <alignment horizontal="left" vertical="center"/>
    </xf>
    <xf numFmtId="0" fontId="48" fillId="7" borderId="53" xfId="0" applyFont="1" applyFill="1" applyBorder="1" applyAlignment="1">
      <alignment horizontal="left" vertical="center"/>
    </xf>
    <xf numFmtId="0" fontId="47" fillId="7" borderId="91" xfId="0" applyFont="1" applyFill="1" applyBorder="1" applyAlignment="1">
      <alignment horizontal="left" vertical="center"/>
    </xf>
    <xf numFmtId="0" fontId="47" fillId="7" borderId="35" xfId="0" applyFont="1" applyFill="1" applyBorder="1" applyAlignment="1">
      <alignment horizontal="left" vertical="center"/>
    </xf>
    <xf numFmtId="0" fontId="14" fillId="7" borderId="123" xfId="0" applyFont="1" applyFill="1" applyBorder="1" applyAlignment="1">
      <alignment horizontal="left" vertical="center"/>
    </xf>
    <xf numFmtId="0" fontId="14" fillId="7" borderId="35" xfId="0" applyFont="1" applyFill="1" applyBorder="1" applyAlignment="1">
      <alignment horizontal="left" vertical="center"/>
    </xf>
    <xf numFmtId="0" fontId="14" fillId="7" borderId="122" xfId="0" applyFont="1" applyFill="1" applyBorder="1" applyAlignment="1">
      <alignment horizontal="left" vertical="center"/>
    </xf>
    <xf numFmtId="0" fontId="28" fillId="6" borderId="106" xfId="0" applyFont="1" applyFill="1" applyBorder="1" applyAlignment="1">
      <alignment horizontal="right" vertical="center"/>
    </xf>
    <xf numFmtId="0" fontId="28" fillId="6" borderId="95" xfId="0" applyFont="1" applyFill="1" applyBorder="1" applyAlignment="1">
      <alignment horizontal="right" vertical="center"/>
    </xf>
    <xf numFmtId="0" fontId="28" fillId="6" borderId="105" xfId="0" applyFont="1" applyFill="1" applyBorder="1" applyAlignment="1">
      <alignment horizontal="right" vertical="center"/>
    </xf>
    <xf numFmtId="0" fontId="2" fillId="7" borderId="105" xfId="0" applyFont="1" applyFill="1" applyBorder="1" applyAlignment="1">
      <alignment horizontal="center" vertical="center"/>
    </xf>
    <xf numFmtId="9" fontId="43" fillId="6" borderId="106" xfId="0" applyNumberFormat="1" applyFont="1" applyFill="1" applyBorder="1" applyAlignment="1">
      <alignment horizontal="center" vertical="center"/>
    </xf>
    <xf numFmtId="9" fontId="43" fillId="6" borderId="105" xfId="0" applyNumberFormat="1" applyFont="1" applyFill="1" applyBorder="1" applyAlignment="1">
      <alignment horizontal="center" vertical="center"/>
    </xf>
    <xf numFmtId="9" fontId="43" fillId="6" borderId="130" xfId="0" applyNumberFormat="1" applyFont="1" applyFill="1" applyBorder="1" applyAlignment="1">
      <alignment horizontal="center" vertical="center" shrinkToFit="1"/>
    </xf>
    <xf numFmtId="9" fontId="43" fillId="6" borderId="131" xfId="0" applyNumberFormat="1" applyFont="1" applyFill="1" applyBorder="1" applyAlignment="1">
      <alignment horizontal="center" vertical="center" shrinkToFit="1"/>
    </xf>
    <xf numFmtId="0" fontId="20" fillId="7" borderId="38" xfId="0" applyFont="1" applyFill="1" applyBorder="1" applyAlignment="1">
      <alignment horizontal="left" vertical="center"/>
    </xf>
    <xf numFmtId="0" fontId="20" fillId="7" borderId="3" xfId="0" applyFont="1" applyFill="1" applyBorder="1" applyAlignment="1">
      <alignment horizontal="left" vertical="center"/>
    </xf>
    <xf numFmtId="0" fontId="20" fillId="7" borderId="91" xfId="0" applyFont="1" applyFill="1" applyBorder="1" applyAlignment="1">
      <alignment horizontal="left" vertical="center"/>
    </xf>
    <xf numFmtId="0" fontId="20" fillId="7" borderId="35" xfId="0" applyFont="1" applyFill="1" applyBorder="1" applyAlignment="1">
      <alignment horizontal="left" vertical="center"/>
    </xf>
    <xf numFmtId="0" fontId="2" fillId="7" borderId="0" xfId="0" applyFont="1" applyFill="1" applyAlignment="1">
      <alignment horizontal="left" vertical="center"/>
    </xf>
    <xf numFmtId="0" fontId="48" fillId="7" borderId="38" xfId="0" applyFont="1" applyFill="1" applyBorder="1" applyAlignment="1">
      <alignment horizontal="left" vertical="center"/>
    </xf>
    <xf numFmtId="0" fontId="44" fillId="5" borderId="2" xfId="0" applyFont="1" applyFill="1" applyBorder="1" applyAlignment="1">
      <alignment horizontal="left" vertical="center"/>
    </xf>
    <xf numFmtId="0" fontId="44" fillId="5" borderId="3" xfId="0" applyFont="1" applyFill="1" applyBorder="1" applyAlignment="1">
      <alignment horizontal="left" vertical="center"/>
    </xf>
    <xf numFmtId="0" fontId="29" fillId="0" borderId="35" xfId="0" applyFont="1" applyBorder="1" applyAlignment="1">
      <alignment horizontal="left" vertical="top"/>
    </xf>
    <xf numFmtId="0" fontId="2" fillId="7" borderId="0" xfId="0" applyFont="1" applyFill="1" applyAlignment="1">
      <alignment horizontal="center" vertical="center"/>
    </xf>
    <xf numFmtId="0" fontId="2" fillId="7" borderId="88" xfId="0" applyFont="1" applyFill="1" applyBorder="1" applyAlignment="1">
      <alignment horizontal="center" vertical="center"/>
    </xf>
    <xf numFmtId="0" fontId="28" fillId="7" borderId="37" xfId="0" applyFont="1" applyFill="1" applyBorder="1" applyAlignment="1">
      <alignment horizontal="right" vertical="center"/>
    </xf>
    <xf numFmtId="0" fontId="28" fillId="7" borderId="7" xfId="0" applyFont="1" applyFill="1" applyBorder="1" applyAlignment="1">
      <alignment horizontal="right" vertical="center"/>
    </xf>
    <xf numFmtId="0" fontId="14" fillId="7" borderId="7" xfId="0" applyFont="1" applyFill="1" applyBorder="1" applyAlignment="1">
      <alignment horizontal="center" vertical="center"/>
    </xf>
    <xf numFmtId="0" fontId="29" fillId="0" borderId="0" xfId="0" applyFont="1" applyAlignment="1">
      <alignment horizontal="left" vertical="top"/>
    </xf>
    <xf numFmtId="0" fontId="44" fillId="6" borderId="55" xfId="0" applyFont="1" applyFill="1" applyBorder="1" applyAlignment="1">
      <alignment horizontal="center" vertical="center" wrapText="1"/>
    </xf>
    <xf numFmtId="0" fontId="74" fillId="6" borderId="7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49" fontId="45" fillId="0" borderId="23" xfId="0" applyNumberFormat="1" applyFont="1" applyBorder="1" applyAlignment="1">
      <alignment horizontal="center" vertical="center"/>
    </xf>
    <xf numFmtId="0" fontId="45" fillId="0" borderId="46" xfId="0" applyFont="1" applyBorder="1" applyAlignment="1">
      <alignment horizontal="left" vertical="center"/>
    </xf>
    <xf numFmtId="0" fontId="45" fillId="0" borderId="2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4" xfId="0" applyFont="1" applyBorder="1" applyAlignment="1">
      <alignment horizontal="left" vertical="center"/>
    </xf>
    <xf numFmtId="0" fontId="45" fillId="0" borderId="23" xfId="0" applyFont="1" applyBorder="1" applyAlignment="1">
      <alignment horizontal="left" vertical="center"/>
    </xf>
    <xf numFmtId="0" fontId="45" fillId="0" borderId="47" xfId="0" applyFont="1" applyBorder="1" applyAlignment="1">
      <alignment horizontal="left" vertical="center"/>
    </xf>
    <xf numFmtId="0" fontId="48" fillId="7" borderId="22" xfId="0" applyFont="1" applyFill="1" applyBorder="1" applyAlignment="1">
      <alignment horizontal="center" vertical="center"/>
    </xf>
    <xf numFmtId="0" fontId="48" fillId="7" borderId="34" xfId="0" applyFont="1" applyFill="1" applyBorder="1" applyAlignment="1">
      <alignment horizontal="center" vertical="center"/>
    </xf>
    <xf numFmtId="49" fontId="48" fillId="7" borderId="22" xfId="0" applyNumberFormat="1" applyFont="1" applyFill="1" applyBorder="1" applyAlignment="1">
      <alignment horizontal="left" vertical="center"/>
    </xf>
    <xf numFmtId="49" fontId="48" fillId="7" borderId="34" xfId="0" applyNumberFormat="1" applyFont="1" applyFill="1" applyBorder="1" applyAlignment="1">
      <alignment horizontal="left" vertical="center"/>
    </xf>
    <xf numFmtId="49" fontId="45" fillId="0" borderId="20" xfId="0" applyNumberFormat="1" applyFont="1" applyBorder="1" applyAlignment="1">
      <alignment horizontal="center" vertical="center"/>
    </xf>
    <xf numFmtId="9" fontId="48" fillId="7" borderId="22" xfId="0" applyNumberFormat="1" applyFont="1" applyFill="1" applyBorder="1" applyAlignment="1">
      <alignment horizontal="center" vertical="center"/>
    </xf>
    <xf numFmtId="9" fontId="48" fillId="7" borderId="34" xfId="0" applyNumberFormat="1" applyFont="1" applyFill="1" applyBorder="1" applyAlignment="1">
      <alignment horizontal="center" vertical="center"/>
    </xf>
    <xf numFmtId="0" fontId="44" fillId="6" borderId="78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/>
    </xf>
    <xf numFmtId="0" fontId="25" fillId="7" borderId="7" xfId="0" applyFont="1" applyFill="1" applyBorder="1" applyAlignment="1">
      <alignment horizontal="center"/>
    </xf>
    <xf numFmtId="1" fontId="45" fillId="6" borderId="23" xfId="0" applyNumberFormat="1" applyFont="1" applyFill="1" applyBorder="1" applyAlignment="1">
      <alignment horizontal="right" vertical="center"/>
    </xf>
    <xf numFmtId="1" fontId="45" fillId="6" borderId="82" xfId="0" applyNumberFormat="1" applyFont="1" applyFill="1" applyBorder="1" applyAlignment="1">
      <alignment horizontal="right" vertical="center"/>
    </xf>
    <xf numFmtId="0" fontId="44" fillId="5" borderId="92" xfId="0" applyFont="1" applyFill="1" applyBorder="1" applyAlignment="1">
      <alignment horizontal="left" vertical="center"/>
    </xf>
    <xf numFmtId="0" fontId="45" fillId="0" borderId="22" xfId="0" applyFont="1" applyBorder="1" applyAlignment="1">
      <alignment horizontal="left" vertical="center"/>
    </xf>
    <xf numFmtId="0" fontId="43" fillId="0" borderId="32" xfId="0" applyFont="1" applyBorder="1" applyAlignment="1">
      <alignment horizontal="center" vertical="center" shrinkToFit="1"/>
    </xf>
    <xf numFmtId="0" fontId="43" fillId="0" borderId="25" xfId="0" applyFont="1" applyBorder="1" applyAlignment="1">
      <alignment horizontal="center" vertical="center" shrinkToFit="1"/>
    </xf>
    <xf numFmtId="0" fontId="43" fillId="0" borderId="40" xfId="0" applyFont="1" applyBorder="1" applyAlignment="1">
      <alignment horizontal="center" vertical="center" wrapText="1"/>
    </xf>
    <xf numFmtId="49" fontId="45" fillId="0" borderId="22" xfId="0" applyNumberFormat="1" applyFont="1" applyBorder="1" applyAlignment="1">
      <alignment horizontal="center" vertical="center"/>
    </xf>
    <xf numFmtId="49" fontId="45" fillId="0" borderId="34" xfId="0" applyNumberFormat="1" applyFont="1" applyBorder="1" applyAlignment="1">
      <alignment horizontal="center" vertical="center"/>
    </xf>
    <xf numFmtId="1" fontId="45" fillId="6" borderId="20" xfId="0" applyNumberFormat="1" applyFont="1" applyFill="1" applyBorder="1" applyAlignment="1">
      <alignment horizontal="right" vertical="center"/>
    </xf>
    <xf numFmtId="1" fontId="45" fillId="6" borderId="81" xfId="0" applyNumberFormat="1" applyFont="1" applyFill="1" applyBorder="1" applyAlignment="1">
      <alignment horizontal="right" vertical="center"/>
    </xf>
    <xf numFmtId="0" fontId="2" fillId="7" borderId="7" xfId="0" applyFont="1" applyFill="1" applyBorder="1" applyAlignment="1">
      <alignment horizontal="center" vertical="center"/>
    </xf>
    <xf numFmtId="0" fontId="45" fillId="0" borderId="48" xfId="0" applyFont="1" applyBorder="1" applyAlignment="1">
      <alignment horizontal="left" vertical="center"/>
    </xf>
    <xf numFmtId="0" fontId="45" fillId="0" borderId="24" xfId="0" applyFont="1" applyBorder="1" applyAlignment="1">
      <alignment horizontal="left" vertical="center"/>
    </xf>
    <xf numFmtId="49" fontId="45" fillId="0" borderId="24" xfId="0" applyNumberFormat="1" applyFont="1" applyBorder="1" applyAlignment="1">
      <alignment horizontal="center" vertical="center"/>
    </xf>
    <xf numFmtId="0" fontId="43" fillId="7" borderId="37" xfId="0" applyFont="1" applyFill="1" applyBorder="1" applyAlignment="1">
      <alignment horizontal="right" vertical="center"/>
    </xf>
    <xf numFmtId="0" fontId="43" fillId="7" borderId="7" xfId="0" applyFont="1" applyFill="1" applyBorder="1" applyAlignment="1">
      <alignment horizontal="right" vertical="center"/>
    </xf>
    <xf numFmtId="9" fontId="2" fillId="7" borderId="7" xfId="0" applyNumberFormat="1" applyFont="1" applyFill="1" applyBorder="1" applyAlignment="1">
      <alignment horizontal="center" vertical="center"/>
    </xf>
    <xf numFmtId="9" fontId="2" fillId="7" borderId="16" xfId="0" applyNumberFormat="1" applyFont="1" applyFill="1" applyBorder="1" applyAlignment="1">
      <alignment horizontal="center" vertical="center"/>
    </xf>
    <xf numFmtId="1" fontId="21" fillId="6" borderId="79" xfId="0" applyNumberFormat="1" applyFont="1" applyFill="1" applyBorder="1" applyAlignment="1">
      <alignment horizontal="right" vertical="center"/>
    </xf>
    <xf numFmtId="1" fontId="21" fillId="6" borderId="57" xfId="0" applyNumberFormat="1" applyFont="1" applyFill="1" applyBorder="1" applyAlignment="1">
      <alignment horizontal="right" vertical="center"/>
    </xf>
    <xf numFmtId="0" fontId="46" fillId="0" borderId="32" xfId="0" applyFont="1" applyBorder="1" applyAlignment="1">
      <alignment horizontal="center" vertical="center" wrapText="1"/>
    </xf>
    <xf numFmtId="0" fontId="46" fillId="0" borderId="25" xfId="0" applyFont="1" applyBorder="1" applyAlignment="1">
      <alignment horizontal="center" vertical="center" wrapText="1"/>
    </xf>
    <xf numFmtId="0" fontId="43" fillId="0" borderId="167" xfId="0" applyFont="1" applyBorder="1" applyAlignment="1">
      <alignment horizontal="left" vertical="center" shrinkToFit="1"/>
    </xf>
    <xf numFmtId="0" fontId="43" fillId="0" borderId="168" xfId="0" applyFont="1" applyBorder="1" applyAlignment="1">
      <alignment horizontal="left" vertical="center" shrinkToFit="1"/>
    </xf>
    <xf numFmtId="0" fontId="43" fillId="0" borderId="168" xfId="0" applyFont="1" applyBorder="1" applyAlignment="1">
      <alignment horizontal="center" vertical="center"/>
    </xf>
    <xf numFmtId="1" fontId="43" fillId="0" borderId="168" xfId="0" applyNumberFormat="1" applyFont="1" applyBorder="1" applyAlignment="1">
      <alignment horizontal="center" vertical="center"/>
    </xf>
    <xf numFmtId="1" fontId="14" fillId="7" borderId="168" xfId="0" applyNumberFormat="1" applyFont="1" applyFill="1" applyBorder="1" applyAlignment="1">
      <alignment horizontal="right" vertical="center"/>
    </xf>
    <xf numFmtId="1" fontId="14" fillId="7" borderId="169" xfId="0" applyNumberFormat="1" applyFont="1" applyFill="1" applyBorder="1" applyAlignment="1">
      <alignment horizontal="right" vertical="center"/>
    </xf>
    <xf numFmtId="1" fontId="48" fillId="6" borderId="171" xfId="0" quotePrefix="1" applyNumberFormat="1" applyFont="1" applyFill="1" applyBorder="1" applyAlignment="1">
      <alignment horizontal="right" vertical="center"/>
    </xf>
    <xf numFmtId="1" fontId="48" fillId="6" borderId="170" xfId="0" applyNumberFormat="1" applyFont="1" applyFill="1" applyBorder="1" applyAlignment="1">
      <alignment horizontal="right" vertical="center"/>
    </xf>
    <xf numFmtId="14" fontId="48" fillId="7" borderId="22" xfId="0" applyNumberFormat="1" applyFont="1" applyFill="1" applyBorder="1" applyAlignment="1">
      <alignment horizontal="left" vertical="center"/>
    </xf>
    <xf numFmtId="0" fontId="48" fillId="7" borderId="22" xfId="0" applyFont="1" applyFill="1" applyBorder="1" applyAlignment="1">
      <alignment horizontal="left"/>
    </xf>
    <xf numFmtId="0" fontId="48" fillId="7" borderId="3" xfId="0" applyFont="1" applyFill="1" applyBorder="1" applyAlignment="1">
      <alignment horizontal="left"/>
    </xf>
    <xf numFmtId="0" fontId="48" fillId="7" borderId="34" xfId="0" applyFont="1" applyFill="1" applyBorder="1" applyAlignment="1">
      <alignment horizontal="left"/>
    </xf>
    <xf numFmtId="1" fontId="48" fillId="7" borderId="19" xfId="0" applyNumberFormat="1" applyFont="1" applyFill="1" applyBorder="1" applyAlignment="1">
      <alignment horizontal="center" vertical="center"/>
    </xf>
    <xf numFmtId="1" fontId="14" fillId="6" borderId="19" xfId="0" applyNumberFormat="1" applyFont="1" applyFill="1" applyBorder="1" applyAlignment="1">
      <alignment horizontal="right" vertical="center"/>
    </xf>
    <xf numFmtId="1" fontId="14" fillId="6" borderId="87" xfId="0" applyNumberFormat="1" applyFont="1" applyFill="1" applyBorder="1" applyAlignment="1">
      <alignment horizontal="right" vertical="center"/>
    </xf>
    <xf numFmtId="0" fontId="48" fillId="7" borderId="100" xfId="0" applyFont="1" applyFill="1" applyBorder="1" applyAlignment="1">
      <alignment horizontal="left" vertical="center"/>
    </xf>
    <xf numFmtId="0" fontId="48" fillId="7" borderId="19" xfId="0" applyFont="1" applyFill="1" applyBorder="1" applyAlignment="1">
      <alignment horizontal="left" vertical="center"/>
    </xf>
    <xf numFmtId="0" fontId="29" fillId="0" borderId="13" xfId="0" applyFont="1" applyBorder="1" applyAlignment="1">
      <alignment horizontal="left" vertical="top"/>
    </xf>
    <xf numFmtId="0" fontId="48" fillId="7" borderId="91" xfId="0" applyFont="1" applyFill="1" applyBorder="1" applyAlignment="1">
      <alignment horizontal="center" vertical="center"/>
    </xf>
    <xf numFmtId="0" fontId="48" fillId="7" borderId="122" xfId="0" applyFont="1" applyFill="1" applyBorder="1" applyAlignment="1">
      <alignment horizontal="center" vertical="center"/>
    </xf>
    <xf numFmtId="1" fontId="48" fillId="7" borderId="159" xfId="0" applyNumberFormat="1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 shrinkToFit="1"/>
    </xf>
    <xf numFmtId="0" fontId="11" fillId="2" borderId="0" xfId="0" applyFont="1" applyFill="1" applyAlignment="1">
      <alignment horizontal="left" shrinkToFit="1"/>
    </xf>
    <xf numFmtId="0" fontId="40" fillId="0" borderId="0" xfId="0" applyFont="1" applyAlignment="1">
      <alignment horizontal="left" vertical="top" wrapText="1"/>
    </xf>
    <xf numFmtId="0" fontId="48" fillId="7" borderId="47" xfId="0" applyFont="1" applyFill="1" applyBorder="1" applyAlignment="1">
      <alignment horizontal="left" vertical="center"/>
    </xf>
    <xf numFmtId="0" fontId="48" fillId="7" borderId="23" xfId="0" applyFont="1" applyFill="1" applyBorder="1" applyAlignment="1">
      <alignment horizontal="left" vertical="center"/>
    </xf>
    <xf numFmtId="1" fontId="48" fillId="7" borderId="23" xfId="0" applyNumberFormat="1" applyFont="1" applyFill="1" applyBorder="1" applyAlignment="1">
      <alignment horizontal="center" vertical="center"/>
    </xf>
    <xf numFmtId="1" fontId="48" fillId="6" borderId="18" xfId="0" quotePrefix="1" applyNumberFormat="1" applyFont="1" applyFill="1" applyBorder="1" applyAlignment="1">
      <alignment horizontal="right" vertical="center"/>
    </xf>
    <xf numFmtId="1" fontId="48" fillId="6" borderId="85" xfId="0" applyNumberFormat="1" applyFont="1" applyFill="1" applyBorder="1" applyAlignment="1">
      <alignment horizontal="right" vertical="center"/>
    </xf>
    <xf numFmtId="0" fontId="44" fillId="5" borderId="52" xfId="0" applyFont="1" applyFill="1" applyBorder="1" applyAlignment="1">
      <alignment horizontal="left" vertical="center"/>
    </xf>
    <xf numFmtId="0" fontId="44" fillId="5" borderId="0" xfId="0" applyFont="1" applyFill="1" applyAlignment="1">
      <alignment horizontal="left" vertical="center"/>
    </xf>
    <xf numFmtId="0" fontId="44" fillId="5" borderId="94" xfId="0" applyFont="1" applyFill="1" applyBorder="1" applyAlignment="1">
      <alignment horizontal="left" vertical="center"/>
    </xf>
    <xf numFmtId="0" fontId="29" fillId="0" borderId="0" xfId="0" applyFont="1" applyAlignment="1">
      <alignment horizontal="center" vertical="top"/>
    </xf>
    <xf numFmtId="0" fontId="43" fillId="0" borderId="11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0" fontId="46" fillId="0" borderId="12" xfId="0" applyFont="1" applyBorder="1" applyAlignment="1">
      <alignment horizontal="center" vertical="center" wrapText="1"/>
    </xf>
    <xf numFmtId="0" fontId="46" fillId="0" borderId="33" xfId="0" applyFont="1" applyBorder="1" applyAlignment="1">
      <alignment horizontal="center" vertical="center" wrapText="1"/>
    </xf>
    <xf numFmtId="0" fontId="46" fillId="0" borderId="13" xfId="0" applyFont="1" applyBorder="1" applyAlignment="1">
      <alignment horizontal="center" vertical="center" wrapText="1"/>
    </xf>
    <xf numFmtId="0" fontId="46" fillId="0" borderId="27" xfId="0" applyFont="1" applyBorder="1" applyAlignment="1">
      <alignment horizontal="center" vertical="center" wrapText="1"/>
    </xf>
    <xf numFmtId="0" fontId="43" fillId="0" borderId="49" xfId="0" applyFont="1" applyBorder="1" applyAlignment="1">
      <alignment horizontal="center" vertical="center" wrapText="1"/>
    </xf>
    <xf numFmtId="0" fontId="43" fillId="0" borderId="50" xfId="0" applyFont="1" applyBorder="1" applyAlignment="1">
      <alignment horizontal="center" vertical="center" wrapText="1"/>
    </xf>
    <xf numFmtId="0" fontId="43" fillId="0" borderId="33" xfId="0" applyFont="1" applyBorder="1" applyAlignment="1">
      <alignment horizontal="center" vertical="center" wrapText="1"/>
    </xf>
    <xf numFmtId="0" fontId="43" fillId="0" borderId="41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left" vertical="top" wrapText="1"/>
    </xf>
    <xf numFmtId="0" fontId="48" fillId="7" borderId="54" xfId="0" applyFont="1" applyFill="1" applyBorder="1" applyAlignment="1">
      <alignment horizontal="center" vertical="center"/>
    </xf>
    <xf numFmtId="0" fontId="48" fillId="7" borderId="53" xfId="0" applyFont="1" applyFill="1" applyBorder="1" applyAlignment="1">
      <alignment horizontal="center" vertical="center"/>
    </xf>
    <xf numFmtId="0" fontId="48" fillId="7" borderId="101" xfId="0" applyFont="1" applyFill="1" applyBorder="1" applyAlignment="1">
      <alignment horizontal="center" vertical="center"/>
    </xf>
    <xf numFmtId="0" fontId="48" fillId="7" borderId="88" xfId="0" applyFont="1" applyFill="1" applyBorder="1" applyAlignment="1">
      <alignment horizontal="center" vertical="center"/>
    </xf>
    <xf numFmtId="0" fontId="28" fillId="7" borderId="107" xfId="0" applyFont="1" applyFill="1" applyBorder="1" applyAlignment="1">
      <alignment horizontal="right" vertical="center"/>
    </xf>
    <xf numFmtId="0" fontId="43" fillId="7" borderId="74" xfId="0" applyFont="1" applyFill="1" applyBorder="1" applyAlignment="1">
      <alignment horizontal="left" vertical="center"/>
    </xf>
    <xf numFmtId="0" fontId="43" fillId="7" borderId="53" xfId="0" applyFont="1" applyFill="1" applyBorder="1" applyAlignment="1">
      <alignment horizontal="left" vertical="center"/>
    </xf>
    <xf numFmtId="0" fontId="2" fillId="7" borderId="104" xfId="0" applyFont="1" applyFill="1" applyBorder="1" applyAlignment="1">
      <alignment horizontal="left" vertical="center"/>
    </xf>
    <xf numFmtId="49" fontId="48" fillId="7" borderId="54" xfId="0" applyNumberFormat="1" applyFont="1" applyFill="1" applyBorder="1" applyAlignment="1">
      <alignment horizontal="left" vertical="center"/>
    </xf>
    <xf numFmtId="49" fontId="48" fillId="7" borderId="53" xfId="0" applyNumberFormat="1" applyFont="1" applyFill="1" applyBorder="1" applyAlignment="1">
      <alignment horizontal="left" vertical="center"/>
    </xf>
    <xf numFmtId="0" fontId="47" fillId="7" borderId="122" xfId="0" applyFont="1" applyFill="1" applyBorder="1" applyAlignment="1">
      <alignment horizontal="left" vertical="center"/>
    </xf>
    <xf numFmtId="0" fontId="14" fillId="7" borderId="108" xfId="0" applyFont="1" applyFill="1" applyBorder="1" applyAlignment="1">
      <alignment horizontal="center" vertical="center"/>
    </xf>
    <xf numFmtId="9" fontId="45" fillId="7" borderId="22" xfId="0" applyNumberFormat="1" applyFont="1" applyFill="1" applyBorder="1" applyAlignment="1">
      <alignment horizontal="center" vertical="center"/>
    </xf>
    <xf numFmtId="9" fontId="45" fillId="7" borderId="34" xfId="0" applyNumberFormat="1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9" fontId="45" fillId="7" borderId="123" xfId="0" applyNumberFormat="1" applyFont="1" applyFill="1" applyBorder="1" applyAlignment="1">
      <alignment horizontal="center" vertical="center"/>
    </xf>
    <xf numFmtId="9" fontId="45" fillId="7" borderId="122" xfId="0" applyNumberFormat="1" applyFont="1" applyFill="1" applyBorder="1" applyAlignment="1">
      <alignment horizontal="center" vertical="center"/>
    </xf>
    <xf numFmtId="0" fontId="48" fillId="7" borderId="123" xfId="0" applyFont="1" applyFill="1" applyBorder="1" applyAlignment="1">
      <alignment horizontal="center" vertical="center"/>
    </xf>
    <xf numFmtId="0" fontId="28" fillId="6" borderId="127" xfId="0" applyFont="1" applyFill="1" applyBorder="1" applyAlignment="1">
      <alignment horizontal="right" vertical="center"/>
    </xf>
    <xf numFmtId="0" fontId="28" fillId="6" borderId="132" xfId="0" applyFont="1" applyFill="1" applyBorder="1" applyAlignment="1">
      <alignment horizontal="right" vertical="center"/>
    </xf>
    <xf numFmtId="0" fontId="28" fillId="6" borderId="128" xfId="0" applyFont="1" applyFill="1" applyBorder="1" applyAlignment="1">
      <alignment horizontal="right" vertical="center"/>
    </xf>
    <xf numFmtId="0" fontId="14" fillId="7" borderId="54" xfId="0" applyFont="1" applyFill="1" applyBorder="1" applyAlignment="1">
      <alignment horizontal="left" vertical="center"/>
    </xf>
    <xf numFmtId="0" fontId="14" fillId="7" borderId="21" xfId="0" applyFont="1" applyFill="1" applyBorder="1" applyAlignment="1">
      <alignment horizontal="left" vertical="center"/>
    </xf>
    <xf numFmtId="0" fontId="14" fillId="7" borderId="53" xfId="0" applyFont="1" applyFill="1" applyBorder="1" applyAlignment="1">
      <alignment horizontal="left" vertical="center"/>
    </xf>
    <xf numFmtId="0" fontId="14" fillId="0" borderId="7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8" fillId="0" borderId="10" xfId="0" applyFont="1" applyBorder="1" applyAlignment="1">
      <alignment horizontal="right" vertical="center"/>
    </xf>
    <xf numFmtId="0" fontId="28" fillId="0" borderId="12" xfId="0" applyFont="1" applyBorder="1" applyAlignment="1">
      <alignment horizontal="right" vertical="center"/>
    </xf>
    <xf numFmtId="0" fontId="2" fillId="0" borderId="25" xfId="0" applyFont="1" applyBorder="1" applyAlignment="1">
      <alignment horizontal="left" vertical="center"/>
    </xf>
    <xf numFmtId="9" fontId="48" fillId="7" borderId="123" xfId="0" applyNumberFormat="1" applyFont="1" applyFill="1" applyBorder="1" applyAlignment="1">
      <alignment horizontal="center" vertical="center"/>
    </xf>
    <xf numFmtId="9" fontId="48" fillId="7" borderId="122" xfId="0" applyNumberFormat="1" applyFont="1" applyFill="1" applyBorder="1" applyAlignment="1">
      <alignment horizontal="center" vertical="center"/>
    </xf>
    <xf numFmtId="49" fontId="48" fillId="7" borderId="123" xfId="0" applyNumberFormat="1" applyFont="1" applyFill="1" applyBorder="1" applyAlignment="1">
      <alignment horizontal="left" vertical="center"/>
    </xf>
    <xf numFmtId="49" fontId="48" fillId="7" borderId="122" xfId="0" applyNumberFormat="1" applyFont="1" applyFill="1" applyBorder="1" applyAlignment="1">
      <alignment horizontal="left" vertical="center"/>
    </xf>
    <xf numFmtId="0" fontId="25" fillId="7" borderId="74" xfId="0" applyFont="1" applyFill="1" applyBorder="1" applyAlignment="1">
      <alignment horizontal="left" vertical="center"/>
    </xf>
    <xf numFmtId="0" fontId="25" fillId="7" borderId="21" xfId="0" applyFont="1" applyFill="1" applyBorder="1" applyAlignment="1">
      <alignment horizontal="left" vertical="center"/>
    </xf>
    <xf numFmtId="0" fontId="25" fillId="7" borderId="53" xfId="0" applyFont="1" applyFill="1" applyBorder="1" applyAlignment="1">
      <alignment horizontal="left" vertical="center"/>
    </xf>
    <xf numFmtId="0" fontId="25" fillId="7" borderId="110" xfId="0" applyFont="1" applyFill="1" applyBorder="1" applyAlignment="1">
      <alignment horizontal="center" vertical="center"/>
    </xf>
    <xf numFmtId="9" fontId="43" fillId="6" borderId="127" xfId="0" applyNumberFormat="1" applyFont="1" applyFill="1" applyBorder="1" applyAlignment="1">
      <alignment horizontal="center" vertical="center" shrinkToFit="1"/>
    </xf>
    <xf numFmtId="9" fontId="43" fillId="6" borderId="128" xfId="0" applyNumberFormat="1" applyFont="1" applyFill="1" applyBorder="1" applyAlignment="1">
      <alignment horizontal="center" vertical="center" shrinkToFit="1"/>
    </xf>
    <xf numFmtId="9" fontId="45" fillId="7" borderId="54" xfId="0" applyNumberFormat="1" applyFont="1" applyFill="1" applyBorder="1" applyAlignment="1">
      <alignment horizontal="center" vertical="center" shrinkToFit="1"/>
    </xf>
    <xf numFmtId="9" fontId="45" fillId="7" borderId="53" xfId="0" applyNumberFormat="1" applyFont="1" applyFill="1" applyBorder="1" applyAlignment="1">
      <alignment horizontal="center" vertical="center" shrinkToFit="1"/>
    </xf>
    <xf numFmtId="0" fontId="2" fillId="7" borderId="110" xfId="0" applyFont="1" applyFill="1" applyBorder="1" applyAlignment="1">
      <alignment horizontal="center" vertical="center"/>
    </xf>
    <xf numFmtId="0" fontId="2" fillId="7" borderId="108" xfId="0" applyFont="1" applyFill="1" applyBorder="1" applyAlignment="1">
      <alignment horizontal="center" vertical="center"/>
    </xf>
    <xf numFmtId="0" fontId="20" fillId="7" borderId="34" xfId="0" applyFont="1" applyFill="1" applyBorder="1" applyAlignment="1">
      <alignment horizontal="left" vertical="center"/>
    </xf>
    <xf numFmtId="0" fontId="21" fillId="3" borderId="156" xfId="0" applyFont="1" applyFill="1" applyBorder="1" applyAlignment="1">
      <alignment horizontal="center" vertical="center" wrapText="1"/>
    </xf>
    <xf numFmtId="0" fontId="21" fillId="3" borderId="103" xfId="0" applyFont="1" applyFill="1" applyBorder="1" applyAlignment="1">
      <alignment horizontal="center" vertical="center" wrapText="1"/>
    </xf>
    <xf numFmtId="0" fontId="21" fillId="3" borderId="96" xfId="0" applyFont="1" applyFill="1" applyBorder="1" applyAlignment="1">
      <alignment horizontal="center" vertical="center" wrapText="1"/>
    </xf>
    <xf numFmtId="0" fontId="28" fillId="6" borderId="130" xfId="0" applyFont="1" applyFill="1" applyBorder="1" applyAlignment="1">
      <alignment horizontal="right" vertical="center"/>
    </xf>
    <xf numFmtId="0" fontId="28" fillId="6" borderId="133" xfId="0" applyFont="1" applyFill="1" applyBorder="1" applyAlignment="1">
      <alignment horizontal="right" vertical="center"/>
    </xf>
    <xf numFmtId="0" fontId="28" fillId="6" borderId="131" xfId="0" applyFont="1" applyFill="1" applyBorder="1" applyAlignment="1">
      <alignment horizontal="right" vertical="center"/>
    </xf>
    <xf numFmtId="0" fontId="28" fillId="6" borderId="147" xfId="0" applyFont="1" applyFill="1" applyBorder="1" applyAlignment="1">
      <alignment horizontal="right" vertical="center"/>
    </xf>
    <xf numFmtId="0" fontId="28" fillId="6" borderId="145" xfId="0" applyFont="1" applyFill="1" applyBorder="1" applyAlignment="1">
      <alignment horizontal="right" vertical="center"/>
    </xf>
    <xf numFmtId="0" fontId="28" fillId="6" borderId="146" xfId="0" applyFont="1" applyFill="1" applyBorder="1" applyAlignment="1">
      <alignment horizontal="right" vertical="center"/>
    </xf>
    <xf numFmtId="0" fontId="44" fillId="3" borderId="154" xfId="0" applyFont="1" applyFill="1" applyBorder="1" applyAlignment="1">
      <alignment horizontal="center" vertical="center" wrapText="1"/>
    </xf>
    <xf numFmtId="0" fontId="44" fillId="3" borderId="15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44" fillId="6" borderId="61" xfId="0" applyFont="1" applyFill="1" applyBorder="1" applyAlignment="1">
      <alignment horizontal="center" vertical="center" wrapText="1"/>
    </xf>
    <xf numFmtId="0" fontId="44" fillId="6" borderId="62" xfId="0" applyFont="1" applyFill="1" applyBorder="1" applyAlignment="1">
      <alignment horizontal="center" vertical="center" wrapText="1"/>
    </xf>
    <xf numFmtId="0" fontId="45" fillId="0" borderId="32" xfId="0" applyFont="1" applyBorder="1" applyAlignment="1">
      <alignment horizontal="left" vertical="center" wrapText="1"/>
    </xf>
    <xf numFmtId="0" fontId="45" fillId="0" borderId="12" xfId="0" applyFont="1" applyBorder="1" applyAlignment="1">
      <alignment horizontal="left" vertical="center" wrapText="1"/>
    </xf>
    <xf numFmtId="0" fontId="45" fillId="0" borderId="40" xfId="0" applyFont="1" applyBorder="1" applyAlignment="1">
      <alignment horizontal="left" vertical="center" wrapText="1"/>
    </xf>
    <xf numFmtId="0" fontId="47" fillId="0" borderId="84" xfId="0" applyFont="1" applyBorder="1" applyAlignment="1">
      <alignment horizontal="left" vertical="center" wrapText="1"/>
    </xf>
    <xf numFmtId="0" fontId="47" fillId="0" borderId="58" xfId="0" applyFont="1" applyBorder="1" applyAlignment="1">
      <alignment horizontal="left" vertical="center" wrapText="1"/>
    </xf>
    <xf numFmtId="0" fontId="41" fillId="7" borderId="35" xfId="0" applyFont="1" applyFill="1" applyBorder="1" applyAlignment="1">
      <alignment horizontal="left" vertical="center" wrapText="1"/>
    </xf>
    <xf numFmtId="0" fontId="48" fillId="0" borderId="102" xfId="0" applyFont="1" applyBorder="1" applyAlignment="1">
      <alignment horizontal="left" vertical="center"/>
    </xf>
    <xf numFmtId="0" fontId="48" fillId="0" borderId="103" xfId="0" applyFont="1" applyBorder="1" applyAlignment="1">
      <alignment horizontal="left" vertical="center"/>
    </xf>
    <xf numFmtId="0" fontId="48" fillId="0" borderId="96" xfId="0" applyFont="1" applyBorder="1" applyAlignment="1">
      <alignment horizontal="left" vertical="center"/>
    </xf>
    <xf numFmtId="0" fontId="43" fillId="0" borderId="97" xfId="0" applyFont="1" applyBorder="1" applyAlignment="1">
      <alignment horizontal="center" vertical="center" wrapText="1"/>
    </xf>
    <xf numFmtId="0" fontId="43" fillId="0" borderId="98" xfId="0" applyFont="1" applyBorder="1" applyAlignment="1">
      <alignment horizontal="center" vertical="center" wrapText="1"/>
    </xf>
    <xf numFmtId="0" fontId="45" fillId="0" borderId="97" xfId="0" applyFont="1" applyBorder="1" applyAlignment="1">
      <alignment horizontal="left" vertical="center" wrapText="1"/>
    </xf>
    <xf numFmtId="0" fontId="45" fillId="0" borderId="99" xfId="0" applyFont="1" applyBorder="1" applyAlignment="1">
      <alignment horizontal="left" vertical="center" wrapText="1"/>
    </xf>
    <xf numFmtId="0" fontId="45" fillId="0" borderId="98" xfId="0" applyFont="1" applyBorder="1" applyAlignment="1">
      <alignment horizontal="left" vertical="center" wrapText="1"/>
    </xf>
    <xf numFmtId="0" fontId="47" fillId="0" borderId="100" xfId="0" applyFont="1" applyBorder="1" applyAlignment="1">
      <alignment horizontal="left" vertical="center" wrapText="1"/>
    </xf>
    <xf numFmtId="0" fontId="47" fillId="0" borderId="19" xfId="0" applyFont="1" applyBorder="1" applyAlignment="1">
      <alignment horizontal="left" vertical="center" wrapText="1"/>
    </xf>
    <xf numFmtId="0" fontId="45" fillId="0" borderId="33" xfId="0" applyFont="1" applyBorder="1" applyAlignment="1">
      <alignment horizontal="left" vertical="center" wrapText="1"/>
    </xf>
    <xf numFmtId="0" fontId="45" fillId="0" borderId="13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4" fillId="5" borderId="4" xfId="0" applyFont="1" applyFill="1" applyBorder="1" applyAlignment="1">
      <alignment horizontal="left" vertical="center"/>
    </xf>
    <xf numFmtId="0" fontId="43" fillId="0" borderId="63" xfId="0" applyFont="1" applyBorder="1" applyAlignment="1">
      <alignment horizontal="center" vertical="center" wrapText="1"/>
    </xf>
    <xf numFmtId="0" fontId="43" fillId="0" borderId="64" xfId="0" applyFont="1" applyBorder="1" applyAlignment="1">
      <alignment horizontal="center" vertical="center"/>
    </xf>
    <xf numFmtId="49" fontId="45" fillId="0" borderId="32" xfId="0" applyNumberFormat="1" applyFont="1" applyBorder="1" applyAlignment="1">
      <alignment horizontal="left" vertical="center" wrapText="1"/>
    </xf>
    <xf numFmtId="49" fontId="45" fillId="0" borderId="12" xfId="0" applyNumberFormat="1" applyFont="1" applyBorder="1" applyAlignment="1">
      <alignment horizontal="left" vertical="center" wrapText="1"/>
    </xf>
    <xf numFmtId="49" fontId="45" fillId="0" borderId="40" xfId="0" applyNumberFormat="1" applyFont="1" applyBorder="1" applyAlignment="1">
      <alignment horizontal="left" vertical="center" wrapText="1"/>
    </xf>
    <xf numFmtId="0" fontId="43" fillId="0" borderId="104" xfId="0" applyFont="1" applyBorder="1" applyAlignment="1">
      <alignment horizontal="center" vertical="center"/>
    </xf>
    <xf numFmtId="0" fontId="43" fillId="0" borderId="105" xfId="0" applyFont="1" applyBorder="1" applyAlignment="1">
      <alignment horizontal="center" vertical="center"/>
    </xf>
    <xf numFmtId="0" fontId="43" fillId="0" borderId="89" xfId="0" applyFont="1" applyBorder="1" applyAlignment="1">
      <alignment horizontal="center" vertical="center"/>
    </xf>
    <xf numFmtId="0" fontId="43" fillId="0" borderId="88" xfId="0" applyFont="1" applyBorder="1" applyAlignment="1">
      <alignment horizontal="center" vertical="center"/>
    </xf>
    <xf numFmtId="0" fontId="43" fillId="0" borderId="107" xfId="0" applyFont="1" applyBorder="1" applyAlignment="1">
      <alignment horizontal="center" vertical="center"/>
    </xf>
    <xf numFmtId="0" fontId="43" fillId="0" borderId="108" xfId="0" applyFont="1" applyBorder="1" applyAlignment="1">
      <alignment horizontal="center" vertical="center"/>
    </xf>
    <xf numFmtId="0" fontId="48" fillId="0" borderId="106" xfId="0" applyFont="1" applyBorder="1" applyAlignment="1">
      <alignment horizontal="left" vertical="center"/>
    </xf>
    <xf numFmtId="0" fontId="48" fillId="0" borderId="95" xfId="0" applyFont="1" applyBorder="1" applyAlignment="1">
      <alignment horizontal="left" vertical="center"/>
    </xf>
    <xf numFmtId="0" fontId="48" fillId="0" borderId="105" xfId="0" applyFont="1" applyBorder="1" applyAlignment="1">
      <alignment horizontal="left" vertical="center"/>
    </xf>
    <xf numFmtId="0" fontId="28" fillId="0" borderId="13" xfId="0" applyFont="1" applyBorder="1" applyAlignment="1">
      <alignment horizontal="left" vertical="top"/>
    </xf>
    <xf numFmtId="0" fontId="48" fillId="0" borderId="0" xfId="0" applyFont="1" applyAlignment="1">
      <alignment horizontal="left" vertical="center"/>
    </xf>
    <xf numFmtId="0" fontId="48" fillId="0" borderId="88" xfId="0" applyFont="1" applyBorder="1" applyAlignment="1">
      <alignment horizontal="left" vertical="center"/>
    </xf>
    <xf numFmtId="0" fontId="45" fillId="0" borderId="110" xfId="0" applyFont="1" applyBorder="1" applyAlignment="1">
      <alignment horizontal="left" vertical="center"/>
    </xf>
    <xf numFmtId="0" fontId="45" fillId="0" borderId="108" xfId="0" applyFont="1" applyBorder="1" applyAlignment="1">
      <alignment horizontal="left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Medium7"/>
  <colors>
    <mruColors>
      <color rgb="FF92D7FF"/>
      <color rgb="FF0094FF"/>
      <color rgb="FFBEF1FF"/>
      <color rgb="FFCCFF99"/>
      <color rgb="FFFFC000"/>
      <color rgb="FF0000FF"/>
      <color rgb="FFCCFFCC"/>
      <color rgb="FFFFFF99"/>
      <color rgb="FFFFCCFF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10160</xdr:rowOff>
    </xdr:from>
    <xdr:to>
      <xdr:col>1</xdr:col>
      <xdr:colOff>1410335</xdr:colOff>
      <xdr:row>2</xdr:row>
      <xdr:rowOff>118110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78B649-502B-0046-9081-E7E9F11C893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60"/>
          <a:ext cx="1613535" cy="641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10160</xdr:rowOff>
    </xdr:from>
    <xdr:to>
      <xdr:col>1</xdr:col>
      <xdr:colOff>1410335</xdr:colOff>
      <xdr:row>0</xdr:row>
      <xdr:rowOff>662396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C2681D-113A-604F-B843-B967D074DA2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60"/>
          <a:ext cx="1613535" cy="641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10160</xdr:rowOff>
    </xdr:from>
    <xdr:to>
      <xdr:col>1</xdr:col>
      <xdr:colOff>1410335</xdr:colOff>
      <xdr:row>1</xdr:row>
      <xdr:rowOff>6985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A9A244-BA5B-DC4E-9772-EF6D24FED1D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60"/>
          <a:ext cx="1613535" cy="641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10160</xdr:rowOff>
    </xdr:from>
    <xdr:to>
      <xdr:col>1</xdr:col>
      <xdr:colOff>1410335</xdr:colOff>
      <xdr:row>1</xdr:row>
      <xdr:rowOff>6985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947F44-6774-4B9A-83CC-4E131979694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60"/>
          <a:ext cx="1638935" cy="682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24A05-6974-B449-AEAD-8CC5EC115C99}">
  <sheetPr codeName="Sheet1"/>
  <dimension ref="A1:R35"/>
  <sheetViews>
    <sheetView topLeftCell="A22" workbookViewId="0">
      <selection activeCell="L31" sqref="L31"/>
    </sheetView>
  </sheetViews>
  <sheetFormatPr defaultColWidth="10.6640625" defaultRowHeight="19.5"/>
  <cols>
    <col min="1" max="1" width="2.6640625" style="6" customWidth="1"/>
    <col min="2" max="2" width="23.77734375" style="6" customWidth="1"/>
    <col min="3" max="14" width="7" style="6" customWidth="1"/>
    <col min="15" max="15" width="10.6640625" style="90"/>
    <col min="16" max="16" width="13.88671875" style="90" bestFit="1" customWidth="1"/>
    <col min="17" max="17" width="15" style="90" bestFit="1" customWidth="1"/>
    <col min="18" max="18" width="10.6640625" style="90"/>
    <col min="19" max="16384" width="10.6640625" style="6"/>
  </cols>
  <sheetData>
    <row r="1" spans="1:18" s="1" customFormat="1" ht="28.7" customHeight="1">
      <c r="A1" s="333"/>
      <c r="B1" s="333"/>
      <c r="C1" s="334" t="s">
        <v>6</v>
      </c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261"/>
      <c r="P1" s="262"/>
      <c r="Q1" s="262"/>
      <c r="R1" s="262"/>
    </row>
    <row r="2" spans="1:18" s="1" customFormat="1" ht="16.5">
      <c r="A2" s="333"/>
      <c r="B2" s="333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261"/>
      <c r="P2" s="262"/>
      <c r="Q2" s="262"/>
      <c r="R2" s="262"/>
    </row>
    <row r="3" spans="1:18" s="1" customFormat="1" ht="12" customHeight="1">
      <c r="A3" s="333"/>
      <c r="B3" s="333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261"/>
      <c r="P3" s="262"/>
      <c r="Q3" s="262"/>
      <c r="R3" s="262"/>
    </row>
    <row r="4" spans="1:18" s="1" customFormat="1" ht="2.1" customHeight="1">
      <c r="A4" s="333"/>
      <c r="B4" s="333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261"/>
      <c r="P4" s="262"/>
      <c r="Q4" s="262"/>
      <c r="R4" s="262"/>
    </row>
    <row r="5" spans="1:18" s="2" customFormat="1" ht="16.350000000000001" customHeight="1">
      <c r="A5" s="336" t="s">
        <v>73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263"/>
      <c r="P5" s="264"/>
      <c r="Q5" s="264"/>
      <c r="R5" s="264"/>
    </row>
    <row r="6" spans="1:18" s="2" customFormat="1" ht="33" customHeight="1" thickBot="1">
      <c r="A6" s="336"/>
      <c r="B6" s="336"/>
      <c r="C6" s="336"/>
      <c r="D6" s="336"/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263"/>
      <c r="P6" s="264"/>
      <c r="Q6" s="264"/>
      <c r="R6" s="264"/>
    </row>
    <row r="7" spans="1:18" s="3" customFormat="1" ht="17.45" customHeight="1" thickTop="1">
      <c r="A7" s="346" t="s">
        <v>7</v>
      </c>
      <c r="B7" s="347"/>
      <c r="C7" s="347"/>
      <c r="D7" s="347"/>
      <c r="E7" s="347"/>
      <c r="F7" s="347"/>
      <c r="G7" s="347"/>
      <c r="H7" s="347"/>
      <c r="I7" s="347"/>
      <c r="J7" s="347"/>
      <c r="K7" s="347"/>
      <c r="L7" s="347"/>
      <c r="M7" s="347"/>
      <c r="N7" s="348"/>
      <c r="O7" s="265"/>
      <c r="P7" s="266"/>
      <c r="Q7" s="267"/>
      <c r="R7" s="267"/>
    </row>
    <row r="8" spans="1:18" s="9" customFormat="1" ht="17.45" customHeight="1">
      <c r="A8" s="349" t="s">
        <v>36</v>
      </c>
      <c r="B8" s="284"/>
      <c r="C8" s="341"/>
      <c r="D8" s="342"/>
      <c r="E8" s="342"/>
      <c r="F8" s="342"/>
      <c r="G8" s="342"/>
      <c r="H8" s="343"/>
      <c r="I8" s="339" t="s">
        <v>214</v>
      </c>
      <c r="J8" s="340"/>
      <c r="K8" s="308" t="str">
        <f>IF(C8="20051201","2005年12月",IF(C8="20051202","2005年12月",IF(C8="200711524","2007年11月",IF(C8="200711525","2007年11月",IF(C8="200711526","2007年11月",IF(C8="200712500","2007年12月",IF(C8="200912500","2009年12月",IF(C8="200912501","2009年12月",IF(C8="201111504","2011年11月",IF(C8="201111505","2011年11月",IF(C8="201111506","2011年11月",IF(C8="201111507","2011年11月",IF(C8="201111508","2011年11月",IF(C8="201111509","2011年11月",IF(C8="201311509","2013年11月",IF(C8="201311510","2013年11月",IF(C8="201311512","2013年11月",IF(C8="201111510","2015年12月",IF(C8="201111511","2015年12月",IF(C8="20111151","2015年12月",IF(C8="201711020","2017年11月",IF(C8="201711021","2017年11月",IF(C8="201711022","2017年11月",IF(C8="201912008","2019年12月",IF(C8="201912009","2019年12月",IF(C8="201912010","2019年12月",IF(C8="201912011","2019年12月",IF(C8="",""))))))))))))))))))))))))))))</f>
        <v/>
      </c>
      <c r="L8" s="308"/>
      <c r="M8" s="308"/>
      <c r="N8" s="309"/>
      <c r="O8" s="268"/>
      <c r="P8" s="269"/>
      <c r="Q8" s="270"/>
      <c r="R8" s="262"/>
    </row>
    <row r="9" spans="1:18" s="9" customFormat="1" ht="17.45" customHeight="1">
      <c r="A9" s="283" t="s">
        <v>35</v>
      </c>
      <c r="B9" s="353"/>
      <c r="C9" s="310" t="s">
        <v>8</v>
      </c>
      <c r="D9" s="311"/>
      <c r="E9" s="308" t="str">
        <f>IF(C8="20051201","2022年1月1日",IF(C8="20051202","2022年1月1日",IF(C8="200711524","2021年12月1日",IF(C8="200711525","2021年12月1日",IF(C8="200711526","2021年12月1日",IF(C8="200712500","2022年1月1日",IF(C8="200912500","2022年1月1日",IF(C8="200912501","2022年1月1日",IF(C8="201111504","2021年12月1日",IF(C8="201111505","2021年12月1日",IF(C8="201111506","2021年12月1日",IF(C8="201111507","2021年12月1日",IF(C8="201111508","2021年12月1日",IF(C8=201111509,"2021年12月1日",IF(C8="201311509","2021年12月1日",IF(C8="201311510","2021年12月1日",IF(C8="201311512","2021年12月1日",IF(C8="201111510","2022年1月1日",IF(C8="201111511","2022年1月1日",IF(C8="20111151","2022年1月1日",IF(C8="201711020","2021年12月1日",IF(C8="201711021","2021年12月1日",IF(C8="201711022","2021年12月1日",IF(C8="201912008","2022年1月1日",IF(C8="201912009","2022年1月1日",IF(C8="201912010","2022年1月1日",IF(C8="201912011","2022年1月1日",IF(C8="",""))))))))))))))))))))))))))))</f>
        <v/>
      </c>
      <c r="F9" s="308"/>
      <c r="G9" s="308"/>
      <c r="H9" s="308"/>
      <c r="I9" s="312" t="s">
        <v>9</v>
      </c>
      <c r="J9" s="313"/>
      <c r="K9" s="314" t="str">
        <f>IF(E9="2021年12月1日","2023年11月30日",IF(E9="2022年1月1日","2023年12月31日",IF(E9="","")))</f>
        <v/>
      </c>
      <c r="L9" s="315"/>
      <c r="M9" s="315"/>
      <c r="N9" s="316"/>
      <c r="O9" s="268"/>
      <c r="P9" s="269"/>
      <c r="Q9" s="271"/>
      <c r="R9" s="262"/>
    </row>
    <row r="10" spans="1:18" s="9" customFormat="1" ht="17.45" customHeight="1">
      <c r="A10" s="54" t="s">
        <v>34</v>
      </c>
      <c r="B10" s="55"/>
      <c r="C10" s="328"/>
      <c r="D10" s="329"/>
      <c r="E10" s="329"/>
      <c r="F10" s="329"/>
      <c r="G10" s="329"/>
      <c r="H10" s="329"/>
      <c r="I10" s="329"/>
      <c r="J10" s="329"/>
      <c r="K10" s="329"/>
      <c r="L10" s="329"/>
      <c r="M10" s="329"/>
      <c r="N10" s="330"/>
      <c r="O10" s="268"/>
      <c r="P10" s="272"/>
      <c r="Q10" s="271"/>
      <c r="R10" s="262"/>
    </row>
    <row r="11" spans="1:18" s="9" customFormat="1" ht="17.45" customHeight="1">
      <c r="A11" s="52"/>
      <c r="B11" s="53" t="s">
        <v>33</v>
      </c>
      <c r="C11" s="317"/>
      <c r="D11" s="318"/>
      <c r="E11" s="318"/>
      <c r="F11" s="318"/>
      <c r="G11" s="318"/>
      <c r="H11" s="318"/>
      <c r="I11" s="318"/>
      <c r="J11" s="318"/>
      <c r="K11" s="318"/>
      <c r="L11" s="318"/>
      <c r="M11" s="318"/>
      <c r="N11" s="319"/>
      <c r="O11" s="268"/>
      <c r="P11" s="272"/>
      <c r="Q11" s="270"/>
      <c r="R11" s="262"/>
    </row>
    <row r="12" spans="1:18" s="1" customFormat="1" ht="17.45" customHeight="1">
      <c r="A12" s="283" t="s">
        <v>32</v>
      </c>
      <c r="B12" s="284"/>
      <c r="C12" s="350"/>
      <c r="D12" s="351"/>
      <c r="E12" s="351"/>
      <c r="F12" s="351"/>
      <c r="G12" s="351"/>
      <c r="H12" s="351"/>
      <c r="I12" s="351"/>
      <c r="J12" s="351"/>
      <c r="K12" s="351"/>
      <c r="L12" s="351"/>
      <c r="M12" s="351"/>
      <c r="N12" s="352"/>
      <c r="O12" s="273"/>
      <c r="P12" s="274"/>
      <c r="Q12" s="261"/>
      <c r="R12" s="262"/>
    </row>
    <row r="13" spans="1:18" s="1" customFormat="1" ht="17.45" customHeight="1">
      <c r="A13" s="344" t="s">
        <v>31</v>
      </c>
      <c r="B13" s="345"/>
      <c r="C13" s="321"/>
      <c r="D13" s="322"/>
      <c r="E13" s="322"/>
      <c r="F13" s="322"/>
      <c r="G13" s="322"/>
      <c r="H13" s="322"/>
      <c r="I13" s="322"/>
      <c r="J13" s="322"/>
      <c r="K13" s="322"/>
      <c r="L13" s="322"/>
      <c r="M13" s="322"/>
      <c r="N13" s="323"/>
      <c r="O13" s="273"/>
      <c r="P13" s="274"/>
      <c r="Q13" s="261"/>
      <c r="R13" s="262"/>
    </row>
    <row r="14" spans="1:18" s="1" customFormat="1" ht="17.45" customHeight="1">
      <c r="A14" s="320" t="s">
        <v>30</v>
      </c>
      <c r="B14" s="304"/>
      <c r="C14" s="305" t="s">
        <v>199</v>
      </c>
      <c r="D14" s="337"/>
      <c r="E14" s="337"/>
      <c r="F14" s="337"/>
      <c r="G14" s="337"/>
      <c r="H14" s="337"/>
      <c r="I14" s="337"/>
      <c r="J14" s="337"/>
      <c r="K14" s="337"/>
      <c r="L14" s="337"/>
      <c r="M14" s="337"/>
      <c r="N14" s="338"/>
      <c r="O14" s="273"/>
      <c r="P14" s="274"/>
      <c r="Q14" s="261"/>
      <c r="R14" s="262"/>
    </row>
    <row r="15" spans="1:18" s="1" customFormat="1" ht="17.45" customHeight="1">
      <c r="A15" s="283" t="s">
        <v>37</v>
      </c>
      <c r="B15" s="284"/>
      <c r="C15" s="287"/>
      <c r="D15" s="288"/>
      <c r="E15" s="288"/>
      <c r="F15" s="288"/>
      <c r="G15" s="288"/>
      <c r="H15" s="288"/>
      <c r="I15" s="310" t="s">
        <v>11</v>
      </c>
      <c r="J15" s="311"/>
      <c r="K15" s="287"/>
      <c r="L15" s="288"/>
      <c r="M15" s="288"/>
      <c r="N15" s="355"/>
      <c r="O15" s="273"/>
      <c r="P15" s="274"/>
      <c r="Q15" s="261"/>
      <c r="R15" s="262"/>
    </row>
    <row r="16" spans="1:18" s="1" customFormat="1" ht="17.45" customHeight="1">
      <c r="A16" s="349" t="s">
        <v>38</v>
      </c>
      <c r="B16" s="284"/>
      <c r="C16" s="354"/>
      <c r="D16" s="288"/>
      <c r="E16" s="288"/>
      <c r="F16" s="288"/>
      <c r="G16" s="288"/>
      <c r="H16" s="288"/>
      <c r="I16" s="288"/>
      <c r="J16" s="288"/>
      <c r="K16" s="288"/>
      <c r="L16" s="288"/>
      <c r="M16" s="288"/>
      <c r="N16" s="355"/>
      <c r="O16" s="273"/>
      <c r="P16" s="274"/>
      <c r="Q16" s="261"/>
      <c r="R16" s="262"/>
    </row>
    <row r="17" spans="1:18" s="1" customFormat="1" ht="17.45" customHeight="1">
      <c r="A17" s="326" t="s">
        <v>43</v>
      </c>
      <c r="B17" s="327"/>
      <c r="C17" s="328"/>
      <c r="D17" s="329"/>
      <c r="E17" s="329"/>
      <c r="F17" s="329"/>
      <c r="G17" s="329"/>
      <c r="H17" s="329"/>
      <c r="I17" s="329"/>
      <c r="J17" s="329"/>
      <c r="K17" s="329"/>
      <c r="L17" s="329"/>
      <c r="M17" s="329"/>
      <c r="N17" s="330"/>
      <c r="O17" s="273"/>
      <c r="P17" s="269"/>
      <c r="Q17" s="261"/>
      <c r="R17" s="262"/>
    </row>
    <row r="18" spans="1:18" s="1" customFormat="1" ht="17.45" customHeight="1">
      <c r="A18" s="356" t="s">
        <v>42</v>
      </c>
      <c r="B18" s="304"/>
      <c r="C18" s="317"/>
      <c r="D18" s="357"/>
      <c r="E18" s="357"/>
      <c r="F18" s="357"/>
      <c r="G18" s="357"/>
      <c r="H18" s="357"/>
      <c r="I18" s="357"/>
      <c r="J18" s="357"/>
      <c r="K18" s="357"/>
      <c r="L18" s="357"/>
      <c r="M18" s="357"/>
      <c r="N18" s="358"/>
      <c r="O18" s="273"/>
      <c r="P18" s="269"/>
      <c r="Q18" s="261"/>
      <c r="R18" s="262"/>
    </row>
    <row r="19" spans="1:18" s="1" customFormat="1" ht="17.45" customHeight="1">
      <c r="A19" s="331" t="s">
        <v>39</v>
      </c>
      <c r="B19" s="332"/>
      <c r="C19" s="321"/>
      <c r="D19" s="322"/>
      <c r="E19" s="322"/>
      <c r="F19" s="322"/>
      <c r="G19" s="322"/>
      <c r="H19" s="322"/>
      <c r="I19" s="322"/>
      <c r="J19" s="322"/>
      <c r="K19" s="322"/>
      <c r="L19" s="322"/>
      <c r="M19" s="322"/>
      <c r="N19" s="323"/>
      <c r="O19" s="273"/>
      <c r="P19" s="269"/>
      <c r="Q19" s="261"/>
      <c r="R19" s="262"/>
    </row>
    <row r="20" spans="1:18" s="1" customFormat="1" ht="17.45" customHeight="1">
      <c r="A20" s="320" t="s">
        <v>40</v>
      </c>
      <c r="B20" s="304"/>
      <c r="C20" s="317"/>
      <c r="D20" s="357"/>
      <c r="E20" s="357"/>
      <c r="F20" s="357"/>
      <c r="G20" s="357"/>
      <c r="H20" s="357"/>
      <c r="I20" s="357"/>
      <c r="J20" s="357"/>
      <c r="K20" s="357"/>
      <c r="L20" s="357"/>
      <c r="M20" s="357"/>
      <c r="N20" s="358"/>
      <c r="O20" s="273"/>
      <c r="P20" s="269"/>
      <c r="Q20" s="261"/>
      <c r="R20" s="262"/>
    </row>
    <row r="21" spans="1:18" s="1" customFormat="1" ht="17.45" customHeight="1">
      <c r="A21" s="324" t="s">
        <v>44</v>
      </c>
      <c r="B21" s="325"/>
      <c r="C21" s="321"/>
      <c r="D21" s="322"/>
      <c r="E21" s="322"/>
      <c r="F21" s="322"/>
      <c r="G21" s="322"/>
      <c r="H21" s="322"/>
      <c r="I21" s="322"/>
      <c r="J21" s="322"/>
      <c r="K21" s="322"/>
      <c r="L21" s="322"/>
      <c r="M21" s="322"/>
      <c r="N21" s="323"/>
      <c r="O21" s="273"/>
      <c r="P21" s="272"/>
      <c r="Q21" s="261"/>
      <c r="R21" s="262"/>
    </row>
    <row r="22" spans="1:18" s="1" customFormat="1" ht="17.45" customHeight="1">
      <c r="A22" s="303" t="s">
        <v>45</v>
      </c>
      <c r="B22" s="304"/>
      <c r="C22" s="305" t="s">
        <v>199</v>
      </c>
      <c r="D22" s="306"/>
      <c r="E22" s="306"/>
      <c r="F22" s="306"/>
      <c r="G22" s="306"/>
      <c r="H22" s="306"/>
      <c r="I22" s="306"/>
      <c r="J22" s="306"/>
      <c r="K22" s="306"/>
      <c r="L22" s="306"/>
      <c r="M22" s="306"/>
      <c r="N22" s="307"/>
      <c r="O22" s="273"/>
      <c r="P22" s="272"/>
      <c r="Q22" s="261"/>
      <c r="R22" s="262"/>
    </row>
    <row r="23" spans="1:18" s="1" customFormat="1" ht="17.45" customHeight="1">
      <c r="A23" s="283" t="s">
        <v>37</v>
      </c>
      <c r="B23" s="284"/>
      <c r="C23" s="287"/>
      <c r="D23" s="288"/>
      <c r="E23" s="288"/>
      <c r="F23" s="288"/>
      <c r="G23" s="288"/>
      <c r="H23" s="288"/>
      <c r="I23" s="285" t="s">
        <v>11</v>
      </c>
      <c r="J23" s="286"/>
      <c r="K23" s="287"/>
      <c r="L23" s="288"/>
      <c r="M23" s="288"/>
      <c r="N23" s="355"/>
      <c r="O23" s="273"/>
      <c r="P23" s="272"/>
      <c r="Q23" s="261"/>
      <c r="R23" s="262"/>
    </row>
    <row r="24" spans="1:18" s="1" customFormat="1" ht="17.45" customHeight="1">
      <c r="A24" s="29" t="s">
        <v>38</v>
      </c>
      <c r="B24" s="30"/>
      <c r="C24" s="354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355"/>
      <c r="O24" s="273"/>
      <c r="P24" s="272"/>
      <c r="Q24" s="261"/>
      <c r="R24" s="262"/>
    </row>
    <row r="25" spans="1:18" s="1" customFormat="1" ht="35.1" customHeight="1">
      <c r="A25" s="281" t="s">
        <v>224</v>
      </c>
      <c r="B25" s="282"/>
      <c r="C25" s="289" t="s">
        <v>12</v>
      </c>
      <c r="D25" s="290"/>
      <c r="E25" s="290"/>
      <c r="F25" s="290"/>
      <c r="G25" s="290"/>
      <c r="H25" s="290"/>
      <c r="I25" s="290"/>
      <c r="J25" s="290"/>
      <c r="K25" s="290"/>
      <c r="L25" s="290"/>
      <c r="M25" s="290"/>
      <c r="N25" s="291"/>
      <c r="O25" s="273"/>
      <c r="P25" s="272"/>
      <c r="Q25" s="261"/>
      <c r="R25" s="262"/>
    </row>
    <row r="26" spans="1:18" s="1" customFormat="1" ht="17.45" customHeight="1" thickBot="1">
      <c r="A26" s="295" t="s">
        <v>41</v>
      </c>
      <c r="B26" s="296"/>
      <c r="C26" s="297"/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299"/>
      <c r="O26" s="273"/>
      <c r="P26" s="272"/>
      <c r="Q26" s="261"/>
      <c r="R26" s="262"/>
    </row>
    <row r="27" spans="1:18" s="1" customFormat="1" ht="8.1" customHeight="1" thickTop="1" thickBot="1">
      <c r="A27" s="302"/>
      <c r="B27" s="302"/>
      <c r="C27" s="302"/>
      <c r="D27" s="302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273"/>
      <c r="P27" s="272"/>
      <c r="Q27" s="261"/>
      <c r="R27" s="262"/>
    </row>
    <row r="28" spans="1:18" s="1" customFormat="1" ht="17.45" customHeight="1" thickTop="1" thickBot="1">
      <c r="A28" s="300" t="s">
        <v>10</v>
      </c>
      <c r="B28" s="301"/>
      <c r="C28" s="301"/>
      <c r="D28" s="301"/>
      <c r="E28" s="301"/>
      <c r="F28" s="364" t="str">
        <f>IF(AND(OR(E30="OK",E30="OK（ＶＥ普及・協力活動等での得点も必要）"),E31="OK",E32="OK"),"OK","NG")</f>
        <v>NG</v>
      </c>
      <c r="G28" s="364"/>
      <c r="H28" s="21"/>
      <c r="I28" s="22"/>
      <c r="J28" s="91"/>
      <c r="K28" s="91"/>
      <c r="L28" s="91"/>
      <c r="M28" s="91"/>
      <c r="N28" s="91"/>
      <c r="O28" s="273"/>
      <c r="P28" s="272"/>
      <c r="Q28" s="261"/>
      <c r="R28" s="262"/>
    </row>
    <row r="29" spans="1:18" s="1" customFormat="1" ht="17.45" customHeight="1" thickTop="1">
      <c r="A29" s="23"/>
      <c r="B29" s="24"/>
      <c r="C29" s="292" t="s">
        <v>145</v>
      </c>
      <c r="D29" s="293"/>
      <c r="E29" s="293"/>
      <c r="F29" s="293"/>
      <c r="G29" s="293"/>
      <c r="H29" s="293"/>
      <c r="I29" s="294"/>
      <c r="J29" s="91"/>
      <c r="K29" s="91"/>
      <c r="L29" s="91"/>
      <c r="M29" s="91"/>
      <c r="N29" s="91"/>
      <c r="O29" s="273"/>
      <c r="P29" s="272"/>
      <c r="Q29" s="261"/>
      <c r="R29" s="262"/>
    </row>
    <row r="30" spans="1:18" s="1" customFormat="1" ht="17.45" customHeight="1">
      <c r="A30" s="25">
        <v>1</v>
      </c>
      <c r="B30" s="95" t="s">
        <v>142</v>
      </c>
      <c r="C30" s="374">
        <f>様式2!M138</f>
        <v>0</v>
      </c>
      <c r="D30" s="375"/>
      <c r="E30" s="371" t="str">
        <f>IF(C30&gt;=40,"OK",IF(C30&lt;=27,"NG（28点以上必要）",IF(C30=28,"OK（ＶＥ普及・協力活動等での得点も必要）",IF(AND(C30&gt;=29,C30&lt;=39),"OK（ＶＥ普及・協力活動等での得点も必要）"))))</f>
        <v>NG（28点以上必要）</v>
      </c>
      <c r="F30" s="372"/>
      <c r="G30" s="372"/>
      <c r="H30" s="372"/>
      <c r="I30" s="373"/>
      <c r="J30" s="91"/>
      <c r="K30" s="91"/>
      <c r="L30" s="91"/>
      <c r="M30" s="91"/>
      <c r="N30" s="91"/>
      <c r="O30" s="273"/>
      <c r="P30" s="272"/>
      <c r="Q30" s="261"/>
      <c r="R30" s="262"/>
    </row>
    <row r="31" spans="1:18" s="1" customFormat="1" ht="17.45" customHeight="1">
      <c r="A31" s="279"/>
      <c r="B31" s="277" t="s">
        <v>143</v>
      </c>
      <c r="C31" s="104" t="s">
        <v>166</v>
      </c>
      <c r="D31" s="155">
        <f>様式2!Q131</f>
        <v>0</v>
      </c>
      <c r="E31" s="368" t="str">
        <f>IF(D31&gt;=1,"OK","NG")</f>
        <v>NG</v>
      </c>
      <c r="F31" s="369"/>
      <c r="G31" s="369"/>
      <c r="H31" s="369"/>
      <c r="I31" s="370"/>
      <c r="J31" s="91"/>
      <c r="K31" s="91"/>
      <c r="L31" s="91"/>
      <c r="M31" s="276"/>
      <c r="N31" s="91"/>
      <c r="O31" s="273"/>
      <c r="P31" s="274"/>
      <c r="Q31" s="261"/>
      <c r="R31" s="262"/>
    </row>
    <row r="32" spans="1:18" s="1" customFormat="1" ht="17.45" customHeight="1">
      <c r="A32" s="280"/>
      <c r="B32" s="278"/>
      <c r="C32" s="112" t="s">
        <v>167</v>
      </c>
      <c r="D32" s="156">
        <f>様式2!P134</f>
        <v>0</v>
      </c>
      <c r="E32" s="365" t="str">
        <f>IF(D32&gt;=1,"OK","NG")</f>
        <v>NG</v>
      </c>
      <c r="F32" s="366"/>
      <c r="G32" s="366"/>
      <c r="H32" s="366"/>
      <c r="I32" s="367"/>
      <c r="J32" s="376"/>
      <c r="K32" s="377"/>
      <c r="L32" s="377"/>
      <c r="M32" s="377"/>
      <c r="N32" s="377"/>
      <c r="O32" s="261"/>
      <c r="P32" s="275"/>
      <c r="Q32" s="262"/>
      <c r="R32" s="262"/>
    </row>
    <row r="33" spans="1:18" s="1" customFormat="1" ht="35.1" customHeight="1" thickBot="1">
      <c r="A33" s="153">
        <v>2</v>
      </c>
      <c r="B33" s="154" t="s">
        <v>144</v>
      </c>
      <c r="C33" s="359">
        <f>様式3!M113</f>
        <v>0</v>
      </c>
      <c r="D33" s="360"/>
      <c r="E33" s="361" t="str">
        <f>IF(C33-様式3!M114=0,"OK","NG")</f>
        <v>NG</v>
      </c>
      <c r="F33" s="362"/>
      <c r="G33" s="362"/>
      <c r="H33" s="362"/>
      <c r="I33" s="363"/>
      <c r="J33" s="137"/>
      <c r="K33" s="138"/>
      <c r="L33" s="138"/>
      <c r="M33" s="138"/>
      <c r="N33" s="138"/>
      <c r="O33" s="261"/>
      <c r="P33" s="275"/>
      <c r="Q33" s="262"/>
      <c r="R33" s="262"/>
    </row>
    <row r="34" spans="1:18" s="1" customFormat="1" ht="27" customHeight="1">
      <c r="A34" s="7"/>
      <c r="B34" s="7"/>
      <c r="C34" s="7"/>
      <c r="D34" s="7"/>
      <c r="E34" s="96"/>
      <c r="F34" s="7"/>
      <c r="G34" s="7"/>
      <c r="H34" s="7"/>
      <c r="I34" s="7"/>
      <c r="J34" s="26"/>
      <c r="K34" s="26"/>
      <c r="L34" s="26"/>
      <c r="M34" s="26"/>
      <c r="N34" s="26"/>
      <c r="O34" s="261"/>
      <c r="P34" s="262"/>
      <c r="Q34" s="262"/>
      <c r="R34" s="262"/>
    </row>
    <row r="35" spans="1:18">
      <c r="E35" s="97"/>
      <c r="J35" s="15"/>
      <c r="K35" s="15"/>
      <c r="L35" s="15"/>
      <c r="M35" s="15"/>
      <c r="N35" s="15"/>
    </row>
  </sheetData>
  <mergeCells count="61">
    <mergeCell ref="C33:D33"/>
    <mergeCell ref="I15:J15"/>
    <mergeCell ref="C15:H15"/>
    <mergeCell ref="K15:N15"/>
    <mergeCell ref="E33:I33"/>
    <mergeCell ref="F28:G28"/>
    <mergeCell ref="E32:I32"/>
    <mergeCell ref="E31:I31"/>
    <mergeCell ref="E30:I30"/>
    <mergeCell ref="C30:D30"/>
    <mergeCell ref="J32:N32"/>
    <mergeCell ref="K23:N23"/>
    <mergeCell ref="C24:N24"/>
    <mergeCell ref="A16:B16"/>
    <mergeCell ref="C16:N16"/>
    <mergeCell ref="A18:B18"/>
    <mergeCell ref="C18:N18"/>
    <mergeCell ref="C20:N20"/>
    <mergeCell ref="A1:B4"/>
    <mergeCell ref="C1:N4"/>
    <mergeCell ref="A5:N6"/>
    <mergeCell ref="A14:B14"/>
    <mergeCell ref="C14:N14"/>
    <mergeCell ref="I8:J8"/>
    <mergeCell ref="C8:H8"/>
    <mergeCell ref="A13:B13"/>
    <mergeCell ref="C13:N13"/>
    <mergeCell ref="A7:N7"/>
    <mergeCell ref="A8:B8"/>
    <mergeCell ref="A12:B12"/>
    <mergeCell ref="C12:N12"/>
    <mergeCell ref="A9:B9"/>
    <mergeCell ref="C10:N10"/>
    <mergeCell ref="A22:B22"/>
    <mergeCell ref="C22:N22"/>
    <mergeCell ref="K8:N8"/>
    <mergeCell ref="C9:D9"/>
    <mergeCell ref="I9:J9"/>
    <mergeCell ref="E9:H9"/>
    <mergeCell ref="K9:N9"/>
    <mergeCell ref="C11:N11"/>
    <mergeCell ref="A20:B20"/>
    <mergeCell ref="C21:N21"/>
    <mergeCell ref="A21:B21"/>
    <mergeCell ref="A17:B17"/>
    <mergeCell ref="C17:N17"/>
    <mergeCell ref="C19:N19"/>
    <mergeCell ref="A19:B19"/>
    <mergeCell ref="A15:B15"/>
    <mergeCell ref="B31:B32"/>
    <mergeCell ref="A31:A32"/>
    <mergeCell ref="A25:B25"/>
    <mergeCell ref="A23:B23"/>
    <mergeCell ref="I23:J23"/>
    <mergeCell ref="C23:H23"/>
    <mergeCell ref="C25:N25"/>
    <mergeCell ref="C29:I29"/>
    <mergeCell ref="A26:B26"/>
    <mergeCell ref="C26:N26"/>
    <mergeCell ref="A28:E28"/>
    <mergeCell ref="A27:N27"/>
  </mergeCells>
  <phoneticPr fontId="17"/>
  <conditionalFormatting sqref="E32:I32">
    <cfRule type="expression" dxfId="8" priority="6">
      <formula>OR(D32&lt;1)</formula>
    </cfRule>
  </conditionalFormatting>
  <conditionalFormatting sqref="E31:I31">
    <cfRule type="expression" dxfId="7" priority="5">
      <formula>OR(D31&lt;1)</formula>
    </cfRule>
  </conditionalFormatting>
  <conditionalFormatting sqref="E30:I30">
    <cfRule type="expression" dxfId="6" priority="4">
      <formula>OR(C30&lt;28)</formula>
    </cfRule>
  </conditionalFormatting>
  <conditionalFormatting sqref="F28:G28">
    <cfRule type="expression" dxfId="5" priority="1">
      <formula>OR(OR($E$30="NG（28点以上必要）",$E$31="NG",$E$32="NG",$E$33="NG"))</formula>
    </cfRule>
  </conditionalFormatting>
  <dataValidations count="1">
    <dataValidation type="list" allowBlank="1" showInputMessage="1" showErrorMessage="1" sqref="P13" xr:uid="{9CDFC7EF-3416-462E-B482-7E09F129B1EC}">
      <formula1>$Q$9:$Q$10</formula1>
    </dataValidation>
  </dataValidations>
  <pageMargins left="0.25" right="0.25" top="0.75" bottom="0.75" header="0.3" footer="0.3"/>
  <pageSetup paperSize="9" orientation="landscape" copies="25" r:id="rId1"/>
  <headerFooter>
    <oddHeader>&amp;L&amp;"Calibri (Body)</oddHeader>
    <oddFooter>&amp;R&amp;"Calibri (Body),標準"Page &amp;P of &amp;N</oddFooter>
  </headerFooter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CBF01BC8-A43F-4299-B864-0941D17659A1}">
            <xm:f>OR(C33-様式3!M114&lt;0)</xm:f>
            <x14:dxf>
              <font>
                <color rgb="FFFF0000"/>
              </font>
            </x14:dxf>
          </x14:cfRule>
          <xm:sqref>E33:I33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2B63C-2189-B348-811E-05264454FBC1}">
  <sheetPr codeName="Sheet2"/>
  <dimension ref="A1:AK140"/>
  <sheetViews>
    <sheetView zoomScaleNormal="100" workbookViewId="0">
      <selection activeCell="M139" sqref="M139:N139"/>
    </sheetView>
  </sheetViews>
  <sheetFormatPr defaultColWidth="10.6640625" defaultRowHeight="19.5"/>
  <cols>
    <col min="1" max="1" width="2.6640625" style="6" customWidth="1"/>
    <col min="2" max="2" width="20.77734375" style="6" customWidth="1"/>
    <col min="3" max="3" width="5.44140625" style="6" customWidth="1"/>
    <col min="4" max="4" width="5.6640625" style="6" customWidth="1"/>
    <col min="5" max="5" width="7.6640625" style="6" customWidth="1"/>
    <col min="6" max="6" width="3.109375" style="6" customWidth="1"/>
    <col min="7" max="7" width="3.77734375" style="6" customWidth="1"/>
    <col min="8" max="9" width="5.77734375" style="6" customWidth="1"/>
    <col min="10" max="11" width="8.33203125" style="6" customWidth="1"/>
    <col min="12" max="12" width="9" style="6" customWidth="1"/>
    <col min="13" max="13" width="9.33203125" style="10" customWidth="1"/>
    <col min="14" max="14" width="5.77734375" style="19" customWidth="1"/>
    <col min="15" max="22" width="6" style="19" customWidth="1"/>
    <col min="23" max="23" width="2.5546875" bestFit="1" customWidth="1"/>
    <col min="24" max="24" width="9.88671875" bestFit="1" customWidth="1"/>
    <col min="38" max="16384" width="10.6640625" style="6"/>
  </cols>
  <sheetData>
    <row r="1" spans="1:37" s="1" customFormat="1" ht="54" customHeight="1">
      <c r="A1" s="333"/>
      <c r="B1" s="333"/>
      <c r="C1" s="506" t="s">
        <v>74</v>
      </c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7"/>
      <c r="O1" s="7"/>
      <c r="P1" s="7"/>
      <c r="Q1" s="7"/>
      <c r="R1" s="7"/>
      <c r="S1" s="7"/>
      <c r="T1" s="7"/>
      <c r="U1" s="7"/>
      <c r="V1" s="7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</row>
    <row r="2" spans="1:37" s="1" customFormat="1" ht="1.5" customHeight="1">
      <c r="A2" s="333"/>
      <c r="B2" s="333"/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7"/>
      <c r="O2" s="7"/>
      <c r="P2" s="7"/>
      <c r="Q2" s="7"/>
      <c r="R2" s="7"/>
      <c r="S2" s="7"/>
      <c r="T2" s="7"/>
      <c r="U2" s="7"/>
      <c r="V2" s="7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s="1" customFormat="1" ht="1.5" customHeight="1">
      <c r="A3" s="7"/>
      <c r="B3" s="7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7"/>
      <c r="O3" s="7"/>
      <c r="P3" s="7"/>
      <c r="Q3" s="7"/>
      <c r="R3" s="7"/>
      <c r="S3" s="7"/>
      <c r="T3" s="7"/>
      <c r="U3" s="7"/>
      <c r="V3" s="7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s="2" customFormat="1" ht="18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8"/>
      <c r="O4" s="18"/>
      <c r="P4" s="18"/>
      <c r="Q4" s="18"/>
      <c r="R4" s="18"/>
      <c r="S4" s="18"/>
      <c r="T4" s="18"/>
      <c r="U4" s="18"/>
      <c r="V4" s="18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s="2" customFormat="1" ht="18" customHeight="1">
      <c r="A5" s="509" t="s">
        <v>13</v>
      </c>
      <c r="B5" s="509"/>
      <c r="C5" s="508" t="str">
        <f>IF(様式1!C11&lt;&gt;"",様式1!C11,IF(様式1!C11="",""))</f>
        <v/>
      </c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18"/>
      <c r="O5" s="18"/>
      <c r="P5" s="18"/>
      <c r="Q5" s="18"/>
      <c r="R5" s="18"/>
      <c r="S5" s="18"/>
      <c r="T5" s="18"/>
      <c r="U5" s="18"/>
      <c r="V5" s="18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s="17" customFormat="1" ht="36" customHeight="1">
      <c r="A6" s="510"/>
      <c r="B6" s="510"/>
      <c r="C6" s="510"/>
      <c r="D6" s="510"/>
      <c r="E6" s="510"/>
      <c r="F6" s="510"/>
      <c r="G6" s="510"/>
      <c r="H6" s="510"/>
      <c r="I6" s="510"/>
      <c r="J6" s="510"/>
      <c r="K6" s="510"/>
      <c r="L6" s="510"/>
      <c r="M6" s="511"/>
      <c r="N6" s="550"/>
      <c r="O6" s="550"/>
      <c r="P6" s="550"/>
      <c r="Q6" s="550"/>
      <c r="R6" s="550"/>
      <c r="S6" s="550"/>
      <c r="T6" s="550"/>
      <c r="U6" s="550"/>
      <c r="V6" s="550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</row>
    <row r="7" spans="1:37" s="17" customFormat="1" ht="18" customHeight="1">
      <c r="A7" s="32" t="s">
        <v>1</v>
      </c>
      <c r="B7" s="547" t="s">
        <v>14</v>
      </c>
      <c r="C7" s="547"/>
      <c r="D7" s="547"/>
      <c r="E7" s="547"/>
      <c r="F7" s="547"/>
      <c r="G7" s="547"/>
      <c r="H7" s="547"/>
      <c r="I7" s="547"/>
      <c r="J7" s="547"/>
      <c r="K7" s="547"/>
      <c r="L7" s="547"/>
      <c r="M7" s="547"/>
      <c r="N7" s="529"/>
      <c r="O7" s="529"/>
      <c r="P7" s="529"/>
      <c r="Q7" s="529"/>
      <c r="R7" s="529"/>
      <c r="S7" s="529"/>
      <c r="T7" s="529"/>
      <c r="U7" s="529"/>
      <c r="V7" s="529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</row>
    <row r="8" spans="1:37" s="17" customFormat="1" ht="18" customHeight="1">
      <c r="A8" s="32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529"/>
      <c r="O8" s="529"/>
      <c r="P8" s="529"/>
      <c r="Q8" s="529"/>
      <c r="R8" s="529"/>
      <c r="S8" s="529"/>
      <c r="T8" s="529"/>
      <c r="U8" s="529"/>
      <c r="V8" s="529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</row>
    <row r="9" spans="1:37" s="17" customFormat="1" ht="18" customHeight="1">
      <c r="A9" s="32" t="s">
        <v>114</v>
      </c>
      <c r="B9" s="394" t="s">
        <v>115</v>
      </c>
      <c r="C9" s="394"/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529"/>
      <c r="O9" s="529"/>
      <c r="P9" s="529"/>
      <c r="Q9" s="529"/>
      <c r="R9" s="529"/>
      <c r="S9" s="529"/>
      <c r="T9" s="529"/>
      <c r="U9" s="529"/>
      <c r="V9" s="529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</row>
    <row r="10" spans="1:37" s="17" customFormat="1" ht="18" customHeight="1">
      <c r="A10" s="32"/>
      <c r="B10" s="83" t="s">
        <v>116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529"/>
      <c r="O10" s="529"/>
      <c r="P10" s="529"/>
      <c r="Q10" s="529"/>
      <c r="R10" s="529"/>
      <c r="S10" s="529"/>
      <c r="T10" s="529"/>
      <c r="U10" s="529"/>
      <c r="V10" s="529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</row>
    <row r="11" spans="1:37" s="17" customFormat="1" ht="18" customHeight="1">
      <c r="A11" s="32"/>
      <c r="B11" s="83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529"/>
      <c r="O11" s="529"/>
      <c r="P11" s="529"/>
      <c r="Q11" s="529"/>
      <c r="R11" s="529"/>
      <c r="S11" s="529"/>
      <c r="T11" s="529"/>
      <c r="U11" s="529"/>
      <c r="V11" s="529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</row>
    <row r="12" spans="1:37" s="17" customFormat="1" ht="18" customHeight="1">
      <c r="A12" s="32" t="s">
        <v>114</v>
      </c>
      <c r="B12" s="394" t="s">
        <v>117</v>
      </c>
      <c r="C12" s="403"/>
      <c r="D12" s="403"/>
      <c r="E12" s="403"/>
      <c r="F12" s="403"/>
      <c r="G12" s="403"/>
      <c r="H12" s="403"/>
      <c r="I12" s="403"/>
      <c r="J12" s="403"/>
      <c r="K12" s="403"/>
      <c r="L12" s="403"/>
      <c r="M12" s="403"/>
      <c r="N12" s="529"/>
      <c r="O12" s="529"/>
      <c r="P12" s="529"/>
      <c r="Q12" s="529"/>
      <c r="R12" s="529"/>
      <c r="S12" s="529"/>
      <c r="T12" s="529"/>
      <c r="U12" s="529"/>
      <c r="V12" s="529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</row>
    <row r="13" spans="1:37" s="17" customFormat="1" ht="18" customHeight="1">
      <c r="A13" s="32"/>
      <c r="B13" s="394" t="s">
        <v>118</v>
      </c>
      <c r="C13" s="394"/>
      <c r="D13" s="394"/>
      <c r="E13" s="394"/>
      <c r="F13" s="394"/>
      <c r="G13" s="394"/>
      <c r="H13" s="394"/>
      <c r="I13" s="394"/>
      <c r="J13" s="394"/>
      <c r="K13" s="394"/>
      <c r="L13" s="394"/>
      <c r="M13" s="394"/>
      <c r="N13" s="529"/>
      <c r="O13" s="529"/>
      <c r="P13" s="529"/>
      <c r="Q13" s="529"/>
      <c r="R13" s="529"/>
      <c r="S13" s="529"/>
      <c r="T13" s="529"/>
      <c r="U13" s="529"/>
      <c r="V13" s="529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</row>
    <row r="14" spans="1:37" s="17" customFormat="1" ht="18" customHeight="1">
      <c r="A14" s="32"/>
      <c r="B14" s="394" t="s">
        <v>119</v>
      </c>
      <c r="C14" s="394"/>
      <c r="D14" s="394"/>
      <c r="E14" s="394"/>
      <c r="F14" s="394"/>
      <c r="G14" s="394"/>
      <c r="H14" s="394"/>
      <c r="I14" s="394"/>
      <c r="J14" s="394"/>
      <c r="K14" s="394"/>
      <c r="L14" s="394"/>
      <c r="M14" s="394"/>
      <c r="N14" s="529"/>
      <c r="O14" s="529"/>
      <c r="P14" s="529"/>
      <c r="Q14" s="529"/>
      <c r="R14" s="529"/>
      <c r="S14" s="529"/>
      <c r="T14" s="529"/>
      <c r="U14" s="529"/>
      <c r="V14" s="529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</row>
    <row r="15" spans="1:37" s="17" customFormat="1" ht="18" customHeight="1">
      <c r="A15" s="32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529"/>
      <c r="O15" s="529"/>
      <c r="P15" s="529"/>
      <c r="Q15" s="529"/>
      <c r="R15" s="529"/>
      <c r="S15" s="529"/>
      <c r="T15" s="529"/>
      <c r="U15" s="529"/>
      <c r="V15" s="529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</row>
    <row r="16" spans="1:37" s="17" customFormat="1" ht="18" customHeight="1">
      <c r="A16" s="32" t="s">
        <v>114</v>
      </c>
      <c r="B16" s="394" t="s">
        <v>120</v>
      </c>
      <c r="C16" s="394"/>
      <c r="D16" s="394"/>
      <c r="E16" s="394"/>
      <c r="F16" s="394"/>
      <c r="G16" s="394"/>
      <c r="H16" s="394"/>
      <c r="I16" s="394"/>
      <c r="J16" s="394"/>
      <c r="K16" s="394"/>
      <c r="L16" s="394"/>
      <c r="M16" s="394"/>
      <c r="N16" s="529"/>
      <c r="O16" s="529"/>
      <c r="P16" s="529"/>
      <c r="Q16" s="529"/>
      <c r="R16" s="529"/>
      <c r="S16" s="529"/>
      <c r="T16" s="529"/>
      <c r="U16" s="529"/>
      <c r="V16" s="529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</row>
    <row r="17" spans="1:37" s="17" customFormat="1" ht="18" customHeight="1">
      <c r="A17" s="32"/>
      <c r="B17" s="394" t="s">
        <v>121</v>
      </c>
      <c r="C17" s="394"/>
      <c r="D17" s="394"/>
      <c r="E17" s="394"/>
      <c r="F17" s="394"/>
      <c r="G17" s="394"/>
      <c r="H17" s="394"/>
      <c r="I17" s="394"/>
      <c r="J17" s="394"/>
      <c r="K17" s="394"/>
      <c r="L17" s="394"/>
      <c r="M17" s="394"/>
      <c r="N17" s="529"/>
      <c r="O17" s="529"/>
      <c r="P17" s="529"/>
      <c r="Q17" s="529"/>
      <c r="R17" s="529"/>
      <c r="S17" s="529"/>
      <c r="T17" s="529"/>
      <c r="U17" s="529"/>
      <c r="V17" s="529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</row>
    <row r="18" spans="1:37" s="17" customFormat="1" ht="18" customHeight="1">
      <c r="A18" s="32"/>
      <c r="B18" s="394" t="s">
        <v>122</v>
      </c>
      <c r="C18" s="394"/>
      <c r="D18" s="394"/>
      <c r="E18" s="394"/>
      <c r="F18" s="394"/>
      <c r="G18" s="394"/>
      <c r="H18" s="394"/>
      <c r="I18" s="394"/>
      <c r="J18" s="394"/>
      <c r="K18" s="394"/>
      <c r="L18" s="394"/>
      <c r="M18" s="394"/>
      <c r="N18" s="529"/>
      <c r="O18" s="529"/>
      <c r="P18" s="529"/>
      <c r="Q18" s="529"/>
      <c r="R18" s="529"/>
      <c r="S18" s="529"/>
      <c r="T18" s="529"/>
      <c r="U18" s="529"/>
      <c r="V18" s="529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</row>
    <row r="19" spans="1:37" s="17" customFormat="1" ht="18" customHeight="1">
      <c r="A19" s="32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529"/>
      <c r="O19" s="529"/>
      <c r="P19" s="529"/>
      <c r="Q19" s="529"/>
      <c r="R19" s="529"/>
      <c r="S19" s="529"/>
      <c r="T19" s="529"/>
      <c r="U19" s="529"/>
      <c r="V19" s="529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</row>
    <row r="20" spans="1:37" s="17" customFormat="1" ht="18" customHeight="1">
      <c r="A20" s="32" t="s">
        <v>114</v>
      </c>
      <c r="B20" s="394" t="s">
        <v>123</v>
      </c>
      <c r="C20" s="394"/>
      <c r="D20" s="394"/>
      <c r="E20" s="394"/>
      <c r="F20" s="394"/>
      <c r="G20" s="394"/>
      <c r="H20" s="394"/>
      <c r="I20" s="394"/>
      <c r="J20" s="394"/>
      <c r="K20" s="394"/>
      <c r="L20" s="394"/>
      <c r="M20" s="394"/>
      <c r="N20" s="529"/>
      <c r="O20" s="529"/>
      <c r="P20" s="529"/>
      <c r="Q20" s="529"/>
      <c r="R20" s="529"/>
      <c r="S20" s="529"/>
      <c r="T20" s="529"/>
      <c r="U20" s="529"/>
      <c r="V20" s="529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</row>
    <row r="21" spans="1:37" s="17" customFormat="1" ht="18" customHeight="1">
      <c r="A21" s="32"/>
      <c r="B21" s="394" t="s">
        <v>124</v>
      </c>
      <c r="C21" s="394"/>
      <c r="D21" s="394"/>
      <c r="E21" s="394"/>
      <c r="F21" s="394"/>
      <c r="G21" s="394"/>
      <c r="H21" s="394"/>
      <c r="I21" s="394"/>
      <c r="J21" s="394"/>
      <c r="K21" s="394"/>
      <c r="L21" s="394"/>
      <c r="M21" s="394"/>
      <c r="N21" s="529"/>
      <c r="O21" s="529"/>
      <c r="P21" s="529"/>
      <c r="Q21" s="529"/>
      <c r="R21" s="529"/>
      <c r="S21" s="529"/>
      <c r="T21" s="529"/>
      <c r="U21" s="529"/>
      <c r="V21" s="529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</row>
    <row r="22" spans="1:37" s="17" customFormat="1" ht="18" customHeight="1">
      <c r="A22" s="32"/>
      <c r="B22" s="394" t="s">
        <v>125</v>
      </c>
      <c r="C22" s="394"/>
      <c r="D22" s="394"/>
      <c r="E22" s="394"/>
      <c r="F22" s="394"/>
      <c r="G22" s="394"/>
      <c r="H22" s="394"/>
      <c r="I22" s="394"/>
      <c r="J22" s="394"/>
      <c r="K22" s="394"/>
      <c r="L22" s="394"/>
      <c r="M22" s="394"/>
      <c r="N22" s="529"/>
      <c r="O22" s="529"/>
      <c r="P22" s="529"/>
      <c r="Q22" s="529"/>
      <c r="R22" s="529"/>
      <c r="S22" s="529"/>
      <c r="T22" s="529"/>
      <c r="U22" s="529"/>
      <c r="V22" s="529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</row>
    <row r="23" spans="1:37" s="17" customFormat="1" ht="18" customHeight="1">
      <c r="A23" s="32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529"/>
      <c r="O23" s="529"/>
      <c r="P23" s="529"/>
      <c r="Q23" s="529"/>
      <c r="R23" s="529"/>
      <c r="S23" s="529"/>
      <c r="T23" s="529"/>
      <c r="U23" s="529"/>
      <c r="V23" s="529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</row>
    <row r="24" spans="1:37" s="17" customFormat="1" ht="18" customHeight="1">
      <c r="A24" s="32" t="s">
        <v>1</v>
      </c>
      <c r="B24" s="394" t="s">
        <v>15</v>
      </c>
      <c r="C24" s="394"/>
      <c r="D24" s="394"/>
      <c r="E24" s="394"/>
      <c r="F24" s="394"/>
      <c r="G24" s="394"/>
      <c r="H24" s="394"/>
      <c r="I24" s="394"/>
      <c r="J24" s="394"/>
      <c r="K24" s="394"/>
      <c r="L24" s="394"/>
      <c r="M24" s="394"/>
      <c r="N24" s="529"/>
      <c r="O24" s="529"/>
      <c r="P24" s="529"/>
      <c r="Q24" s="529"/>
      <c r="R24" s="529"/>
      <c r="S24" s="529"/>
      <c r="T24" s="529"/>
      <c r="U24" s="529"/>
      <c r="V24" s="529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</row>
    <row r="25" spans="1:37" s="17" customFormat="1" ht="18" customHeight="1">
      <c r="A25" s="32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529"/>
      <c r="O25" s="529"/>
      <c r="P25" s="529"/>
      <c r="Q25" s="529"/>
      <c r="R25" s="529"/>
      <c r="S25" s="529"/>
      <c r="T25" s="529"/>
      <c r="U25" s="529"/>
      <c r="V25" s="529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</row>
    <row r="26" spans="1:37" s="17" customFormat="1" ht="18" customHeight="1">
      <c r="A26" s="32" t="s">
        <v>1</v>
      </c>
      <c r="B26" s="394" t="s">
        <v>16</v>
      </c>
      <c r="C26" s="394"/>
      <c r="D26" s="394"/>
      <c r="E26" s="394"/>
      <c r="F26" s="394"/>
      <c r="G26" s="394"/>
      <c r="H26" s="394"/>
      <c r="I26" s="394"/>
      <c r="J26" s="394"/>
      <c r="K26" s="394"/>
      <c r="L26" s="394"/>
      <c r="M26" s="394"/>
      <c r="N26" s="529"/>
      <c r="O26" s="529"/>
      <c r="P26" s="529"/>
      <c r="Q26" s="529"/>
      <c r="R26" s="529"/>
      <c r="S26" s="529"/>
      <c r="T26" s="529"/>
      <c r="U26" s="529"/>
      <c r="V26" s="529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s="17" customFormat="1" ht="18" customHeight="1">
      <c r="A27" s="32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529"/>
      <c r="O27" s="529"/>
      <c r="P27" s="529"/>
      <c r="Q27" s="529"/>
      <c r="R27" s="529"/>
      <c r="S27" s="529"/>
      <c r="T27" s="529"/>
      <c r="U27" s="529"/>
      <c r="V27" s="529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s="1" customFormat="1" ht="36" customHeight="1">
      <c r="A28" s="32" t="s">
        <v>1</v>
      </c>
      <c r="B28" s="394" t="s">
        <v>17</v>
      </c>
      <c r="C28" s="394"/>
      <c r="D28" s="394"/>
      <c r="E28" s="394"/>
      <c r="F28" s="394"/>
      <c r="G28" s="394"/>
      <c r="H28" s="394"/>
      <c r="I28" s="394"/>
      <c r="J28" s="394"/>
      <c r="K28" s="394"/>
      <c r="L28" s="394"/>
      <c r="M28" s="394"/>
      <c r="N28" s="529"/>
      <c r="O28" s="529"/>
      <c r="P28" s="529"/>
      <c r="Q28" s="529"/>
      <c r="R28" s="529"/>
      <c r="S28" s="529"/>
      <c r="T28" s="529"/>
      <c r="U28" s="529"/>
      <c r="V28" s="529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</row>
    <row r="29" spans="1:37" s="1" customFormat="1" ht="18" customHeight="1">
      <c r="A29" s="32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529"/>
      <c r="O29" s="529"/>
      <c r="P29" s="529"/>
      <c r="Q29" s="529"/>
      <c r="R29" s="529"/>
      <c r="S29" s="529"/>
      <c r="T29" s="529"/>
      <c r="U29" s="529"/>
      <c r="V29" s="529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</row>
    <row r="30" spans="1:37" s="1" customFormat="1" ht="54" customHeight="1">
      <c r="A30" s="32" t="s">
        <v>1</v>
      </c>
      <c r="B30" s="559" t="s">
        <v>230</v>
      </c>
      <c r="C30" s="560"/>
      <c r="D30" s="560"/>
      <c r="E30" s="560"/>
      <c r="F30" s="560"/>
      <c r="G30" s="560"/>
      <c r="H30" s="560"/>
      <c r="I30" s="560"/>
      <c r="J30" s="560"/>
      <c r="K30" s="560"/>
      <c r="L30" s="560"/>
      <c r="M30" s="560"/>
      <c r="N30" s="529"/>
      <c r="O30" s="529"/>
      <c r="P30" s="529"/>
      <c r="Q30" s="529"/>
      <c r="R30" s="529"/>
      <c r="S30" s="529"/>
      <c r="T30" s="529"/>
      <c r="U30" s="529"/>
      <c r="V30" s="529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</row>
    <row r="31" spans="1:37" s="1" customFormat="1" ht="36" customHeight="1">
      <c r="A31" s="512" t="s">
        <v>78</v>
      </c>
      <c r="B31" s="513"/>
      <c r="C31" s="513"/>
      <c r="D31" s="513"/>
      <c r="E31" s="513"/>
      <c r="F31" s="513"/>
      <c r="G31" s="513"/>
      <c r="H31" s="513"/>
      <c r="I31" s="513"/>
      <c r="J31" s="513"/>
      <c r="K31" s="513"/>
      <c r="L31" s="513"/>
      <c r="M31" s="513"/>
      <c r="N31" s="7"/>
      <c r="O31" s="7"/>
      <c r="P31" s="7"/>
      <c r="Q31" s="7"/>
      <c r="R31" s="7"/>
      <c r="S31" s="7"/>
      <c r="T31" s="7"/>
      <c r="U31" s="7"/>
      <c r="V31" s="7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</row>
    <row r="32" spans="1:37" s="1" customFormat="1" ht="18" customHeight="1" thickBot="1">
      <c r="A32" s="28"/>
      <c r="B32" s="514"/>
      <c r="C32" s="514"/>
      <c r="D32" s="514"/>
      <c r="E32" s="514"/>
      <c r="F32" s="514"/>
      <c r="G32" s="514"/>
      <c r="H32" s="514"/>
      <c r="I32" s="514"/>
      <c r="J32" s="514"/>
      <c r="K32" s="514"/>
      <c r="L32" s="514"/>
      <c r="M32" s="514"/>
      <c r="N32" s="7"/>
      <c r="O32" s="7"/>
      <c r="P32" s="7"/>
      <c r="Q32" s="7"/>
      <c r="R32" s="7"/>
      <c r="S32" s="7"/>
      <c r="T32" s="7"/>
      <c r="U32" s="7"/>
      <c r="V32" s="7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</row>
    <row r="33" spans="1:37" s="1" customFormat="1" ht="18" customHeight="1" thickTop="1">
      <c r="A33" s="28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22" t="s">
        <v>29</v>
      </c>
      <c r="O33" s="423"/>
      <c r="P33" s="423"/>
      <c r="Q33" s="423"/>
      <c r="R33" s="423"/>
      <c r="S33" s="423"/>
      <c r="T33" s="423"/>
      <c r="U33" s="423"/>
      <c r="V33" s="424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</row>
    <row r="34" spans="1:37" s="1" customFormat="1" ht="18" customHeight="1" thickBot="1">
      <c r="A34" s="28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25"/>
      <c r="O34" s="426"/>
      <c r="P34" s="426"/>
      <c r="Q34" s="426"/>
      <c r="R34" s="426"/>
      <c r="S34" s="426"/>
      <c r="T34" s="426"/>
      <c r="U34" s="426"/>
      <c r="V34" s="427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</row>
    <row r="35" spans="1:37" s="1" customFormat="1" ht="18" customHeight="1" thickTop="1">
      <c r="A35" s="32" t="s">
        <v>1</v>
      </c>
      <c r="B35" s="568" t="s">
        <v>108</v>
      </c>
      <c r="C35" s="568"/>
      <c r="D35" s="568"/>
      <c r="E35" s="568"/>
      <c r="F35" s="568"/>
      <c r="G35" s="568"/>
      <c r="H35" s="568"/>
      <c r="I35" s="568"/>
      <c r="J35" s="568"/>
      <c r="K35" s="568"/>
      <c r="L35" s="568"/>
      <c r="M35" s="568"/>
      <c r="N35" s="447" t="s">
        <v>202</v>
      </c>
      <c r="O35" s="439" t="s">
        <v>3</v>
      </c>
      <c r="P35" s="441" t="s">
        <v>18</v>
      </c>
      <c r="Q35" s="439" t="s">
        <v>21</v>
      </c>
      <c r="R35" s="428" t="s">
        <v>99</v>
      </c>
      <c r="S35" s="537" t="s">
        <v>203</v>
      </c>
      <c r="T35" s="443" t="s">
        <v>19</v>
      </c>
      <c r="U35" s="443" t="s">
        <v>204</v>
      </c>
      <c r="V35" s="445" t="s">
        <v>20</v>
      </c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</row>
    <row r="36" spans="1:37" s="1" customFormat="1" ht="18" customHeight="1">
      <c r="A36" s="32" t="s">
        <v>1</v>
      </c>
      <c r="B36" s="499" t="s">
        <v>217</v>
      </c>
      <c r="C36" s="499"/>
      <c r="D36" s="499"/>
      <c r="E36" s="499"/>
      <c r="F36" s="499"/>
      <c r="G36" s="499"/>
      <c r="H36" s="499"/>
      <c r="I36" s="499"/>
      <c r="J36" s="499"/>
      <c r="K36" s="499"/>
      <c r="L36" s="499"/>
      <c r="M36" s="499"/>
      <c r="N36" s="448"/>
      <c r="O36" s="439"/>
      <c r="P36" s="441"/>
      <c r="Q36" s="439"/>
      <c r="R36" s="428"/>
      <c r="S36" s="537"/>
      <c r="T36" s="443"/>
      <c r="U36" s="443"/>
      <c r="V36" s="445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</row>
    <row r="37" spans="1:37" s="1" customFormat="1" ht="18" customHeight="1">
      <c r="A37" s="28"/>
      <c r="B37" s="157" t="s">
        <v>216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48"/>
      <c r="O37" s="439"/>
      <c r="P37" s="441"/>
      <c r="Q37" s="439"/>
      <c r="R37" s="428"/>
      <c r="S37" s="537"/>
      <c r="T37" s="443"/>
      <c r="U37" s="443"/>
      <c r="V37" s="445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</row>
    <row r="38" spans="1:37" s="1" customFormat="1" ht="18" customHeight="1" thickBot="1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48"/>
      <c r="O38" s="439"/>
      <c r="P38" s="441"/>
      <c r="Q38" s="439"/>
      <c r="R38" s="428"/>
      <c r="S38" s="537"/>
      <c r="T38" s="443"/>
      <c r="U38" s="443"/>
      <c r="V38" s="445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</row>
    <row r="39" spans="1:37" s="1" customFormat="1" ht="54" customHeight="1" thickTop="1" thickBot="1">
      <c r="A39" s="495" t="s">
        <v>75</v>
      </c>
      <c r="B39" s="411"/>
      <c r="C39" s="410" t="s">
        <v>28</v>
      </c>
      <c r="D39" s="496"/>
      <c r="E39" s="496"/>
      <c r="F39" s="496"/>
      <c r="G39" s="411"/>
      <c r="H39" s="410" t="s">
        <v>76</v>
      </c>
      <c r="I39" s="411"/>
      <c r="J39" s="410" t="s">
        <v>77</v>
      </c>
      <c r="K39" s="411"/>
      <c r="L39" s="44" t="s">
        <v>109</v>
      </c>
      <c r="M39" s="45" t="s">
        <v>2</v>
      </c>
      <c r="N39" s="449"/>
      <c r="O39" s="440"/>
      <c r="P39" s="442"/>
      <c r="Q39" s="440"/>
      <c r="R39" s="429"/>
      <c r="S39" s="538"/>
      <c r="T39" s="444"/>
      <c r="U39" s="444"/>
      <c r="V39" s="446"/>
      <c r="W39" s="11"/>
      <c r="X39" s="99" t="s">
        <v>2</v>
      </c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</row>
    <row r="40" spans="1:37" s="1" customFormat="1" ht="27.95" customHeight="1" thickTop="1">
      <c r="A40" s="500"/>
      <c r="B40" s="501"/>
      <c r="C40" s="502"/>
      <c r="D40" s="503"/>
      <c r="E40" s="503"/>
      <c r="F40" s="503"/>
      <c r="G40" s="501"/>
      <c r="H40" s="502"/>
      <c r="I40" s="501"/>
      <c r="J40" s="504"/>
      <c r="K40" s="505"/>
      <c r="L40" s="210"/>
      <c r="M40" s="158"/>
      <c r="N40" s="177">
        <f>IF(M40=1,L40,0)</f>
        <v>0</v>
      </c>
      <c r="O40" s="177">
        <f>IF(M40=2,L40,0)</f>
        <v>0</v>
      </c>
      <c r="P40" s="177">
        <f>IF(M40=3,L40,0)</f>
        <v>0</v>
      </c>
      <c r="Q40" s="177">
        <f>IF(M40=4,L40,0)</f>
        <v>0</v>
      </c>
      <c r="R40" s="177">
        <f>IF(M40=5,L40,0)</f>
        <v>0</v>
      </c>
      <c r="S40" s="177">
        <f>IF(M40=6,L40,0)</f>
        <v>0</v>
      </c>
      <c r="T40" s="177">
        <f>IF(M40=7,L40,0)</f>
        <v>0</v>
      </c>
      <c r="U40" s="177">
        <f>IF(M40=8,L40,0)</f>
        <v>0</v>
      </c>
      <c r="V40" s="178">
        <f>IF(M40=9,L40,0)</f>
        <v>0</v>
      </c>
      <c r="W40" s="11"/>
      <c r="X40" s="100">
        <v>1</v>
      </c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</row>
    <row r="41" spans="1:37" s="1" customFormat="1" ht="27.95" customHeight="1">
      <c r="A41" s="401"/>
      <c r="B41" s="380"/>
      <c r="C41" s="378"/>
      <c r="D41" s="379"/>
      <c r="E41" s="379"/>
      <c r="F41" s="379"/>
      <c r="G41" s="380"/>
      <c r="H41" s="378"/>
      <c r="I41" s="380"/>
      <c r="J41" s="381"/>
      <c r="K41" s="382"/>
      <c r="L41" s="211"/>
      <c r="M41" s="159"/>
      <c r="N41" s="179">
        <f>IF(M41=1,L41,0)</f>
        <v>0</v>
      </c>
      <c r="O41" s="179">
        <f>IF(M41=2,L41,0)</f>
        <v>0</v>
      </c>
      <c r="P41" s="179">
        <f>IF(M41=3,L41,0)</f>
        <v>0</v>
      </c>
      <c r="Q41" s="179">
        <f>IF(M41=4,L41,0)</f>
        <v>0</v>
      </c>
      <c r="R41" s="179">
        <f>IF(M41=5,L41,0)</f>
        <v>0</v>
      </c>
      <c r="S41" s="179">
        <f>IF(M41=6,L41,0)</f>
        <v>0</v>
      </c>
      <c r="T41" s="179">
        <f>IF(M41=7,L41,0)</f>
        <v>0</v>
      </c>
      <c r="U41" s="179">
        <f>IF(M41=8,L41,0)</f>
        <v>0</v>
      </c>
      <c r="V41" s="180">
        <f>IF(M41=9,L41,0)</f>
        <v>0</v>
      </c>
      <c r="W41" s="11"/>
      <c r="X41" s="100">
        <v>2</v>
      </c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</row>
    <row r="42" spans="1:37" s="1" customFormat="1" ht="27.95" customHeight="1">
      <c r="A42" s="401"/>
      <c r="B42" s="380"/>
      <c r="C42" s="378"/>
      <c r="D42" s="379"/>
      <c r="E42" s="379"/>
      <c r="F42" s="379"/>
      <c r="G42" s="380"/>
      <c r="H42" s="378"/>
      <c r="I42" s="380"/>
      <c r="J42" s="381"/>
      <c r="K42" s="382"/>
      <c r="L42" s="211"/>
      <c r="M42" s="159"/>
      <c r="N42" s="179">
        <f t="shared" ref="N42:N53" si="0">IF(M42=1,L42,0)</f>
        <v>0</v>
      </c>
      <c r="O42" s="179">
        <f t="shared" ref="O42:O53" si="1">IF(M42=2,L42,0)</f>
        <v>0</v>
      </c>
      <c r="P42" s="179">
        <f t="shared" ref="P42:P53" si="2">IF(M42=3,L42,0)</f>
        <v>0</v>
      </c>
      <c r="Q42" s="179">
        <f t="shared" ref="Q42:Q53" si="3">IF(M42=4,L42,0)</f>
        <v>0</v>
      </c>
      <c r="R42" s="179">
        <f t="shared" ref="R42:R53" si="4">IF(M42=5,L42,0)</f>
        <v>0</v>
      </c>
      <c r="S42" s="179">
        <f t="shared" ref="S42:S53" si="5">IF(M42=6,L42,0)</f>
        <v>0</v>
      </c>
      <c r="T42" s="179">
        <f t="shared" ref="T42:T53" si="6">IF(M42=7,L42,0)</f>
        <v>0</v>
      </c>
      <c r="U42" s="179">
        <f t="shared" ref="U42:U53" si="7">IF(M42=8,L42,0)</f>
        <v>0</v>
      </c>
      <c r="V42" s="180">
        <f t="shared" ref="V42:V53" si="8">IF(M42=9,L42,0)</f>
        <v>0</v>
      </c>
      <c r="W42" s="11"/>
      <c r="X42" s="100">
        <v>3</v>
      </c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</row>
    <row r="43" spans="1:37" s="1" customFormat="1" ht="27.95" customHeight="1">
      <c r="A43" s="401"/>
      <c r="B43" s="380"/>
      <c r="C43" s="378"/>
      <c r="D43" s="379"/>
      <c r="E43" s="379"/>
      <c r="F43" s="379"/>
      <c r="G43" s="380"/>
      <c r="H43" s="378"/>
      <c r="I43" s="380"/>
      <c r="J43" s="381"/>
      <c r="K43" s="382"/>
      <c r="L43" s="211"/>
      <c r="M43" s="159"/>
      <c r="N43" s="179">
        <f t="shared" si="0"/>
        <v>0</v>
      </c>
      <c r="O43" s="179">
        <f t="shared" si="1"/>
        <v>0</v>
      </c>
      <c r="P43" s="179">
        <f t="shared" si="2"/>
        <v>0</v>
      </c>
      <c r="Q43" s="179">
        <f t="shared" si="3"/>
        <v>0</v>
      </c>
      <c r="R43" s="179">
        <f t="shared" si="4"/>
        <v>0</v>
      </c>
      <c r="S43" s="179">
        <f t="shared" si="5"/>
        <v>0</v>
      </c>
      <c r="T43" s="179">
        <f t="shared" si="6"/>
        <v>0</v>
      </c>
      <c r="U43" s="179">
        <f t="shared" si="7"/>
        <v>0</v>
      </c>
      <c r="V43" s="180">
        <f t="shared" si="8"/>
        <v>0</v>
      </c>
      <c r="W43" s="11"/>
      <c r="X43" s="100">
        <v>4</v>
      </c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</row>
    <row r="44" spans="1:37" s="1" customFormat="1" ht="27.95" customHeight="1">
      <c r="A44" s="401"/>
      <c r="B44" s="380"/>
      <c r="C44" s="378"/>
      <c r="D44" s="379"/>
      <c r="E44" s="379"/>
      <c r="F44" s="379"/>
      <c r="G44" s="380"/>
      <c r="H44" s="378"/>
      <c r="I44" s="380"/>
      <c r="J44" s="381"/>
      <c r="K44" s="382"/>
      <c r="L44" s="211"/>
      <c r="M44" s="159"/>
      <c r="N44" s="179">
        <f t="shared" si="0"/>
        <v>0</v>
      </c>
      <c r="O44" s="179">
        <f t="shared" si="1"/>
        <v>0</v>
      </c>
      <c r="P44" s="179">
        <f t="shared" si="2"/>
        <v>0</v>
      </c>
      <c r="Q44" s="179">
        <f t="shared" si="3"/>
        <v>0</v>
      </c>
      <c r="R44" s="179">
        <f t="shared" si="4"/>
        <v>0</v>
      </c>
      <c r="S44" s="179">
        <f t="shared" si="5"/>
        <v>0</v>
      </c>
      <c r="T44" s="179">
        <f t="shared" si="6"/>
        <v>0</v>
      </c>
      <c r="U44" s="179">
        <f t="shared" si="7"/>
        <v>0</v>
      </c>
      <c r="V44" s="180">
        <f t="shared" si="8"/>
        <v>0</v>
      </c>
      <c r="W44" s="11"/>
      <c r="X44" s="100">
        <v>5</v>
      </c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</row>
    <row r="45" spans="1:37" s="1" customFormat="1" ht="27.95" customHeight="1">
      <c r="A45" s="401"/>
      <c r="B45" s="380"/>
      <c r="C45" s="378"/>
      <c r="D45" s="379"/>
      <c r="E45" s="379"/>
      <c r="F45" s="379"/>
      <c r="G45" s="380"/>
      <c r="H45" s="378"/>
      <c r="I45" s="380"/>
      <c r="J45" s="381"/>
      <c r="K45" s="382"/>
      <c r="L45" s="211"/>
      <c r="M45" s="159"/>
      <c r="N45" s="179">
        <f t="shared" si="0"/>
        <v>0</v>
      </c>
      <c r="O45" s="179">
        <f t="shared" si="1"/>
        <v>0</v>
      </c>
      <c r="P45" s="179">
        <f t="shared" si="2"/>
        <v>0</v>
      </c>
      <c r="Q45" s="179">
        <f t="shared" si="3"/>
        <v>0</v>
      </c>
      <c r="R45" s="179">
        <f t="shared" si="4"/>
        <v>0</v>
      </c>
      <c r="S45" s="179">
        <f t="shared" si="5"/>
        <v>0</v>
      </c>
      <c r="T45" s="179">
        <f t="shared" si="6"/>
        <v>0</v>
      </c>
      <c r="U45" s="179">
        <f t="shared" si="7"/>
        <v>0</v>
      </c>
      <c r="V45" s="180">
        <f t="shared" si="8"/>
        <v>0</v>
      </c>
      <c r="W45" s="11"/>
      <c r="X45" s="100">
        <v>6</v>
      </c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</row>
    <row r="46" spans="1:37" s="1" customFormat="1" ht="27.95" customHeight="1">
      <c r="A46" s="401"/>
      <c r="B46" s="380"/>
      <c r="C46" s="378" t="s">
        <v>0</v>
      </c>
      <c r="D46" s="379"/>
      <c r="E46" s="379"/>
      <c r="F46" s="379"/>
      <c r="G46" s="380"/>
      <c r="H46" s="378"/>
      <c r="I46" s="380"/>
      <c r="J46" s="381"/>
      <c r="K46" s="382"/>
      <c r="L46" s="212"/>
      <c r="M46" s="159"/>
      <c r="N46" s="179">
        <f t="shared" si="0"/>
        <v>0</v>
      </c>
      <c r="O46" s="179">
        <f t="shared" si="1"/>
        <v>0</v>
      </c>
      <c r="P46" s="179">
        <f t="shared" si="2"/>
        <v>0</v>
      </c>
      <c r="Q46" s="179">
        <f t="shared" si="3"/>
        <v>0</v>
      </c>
      <c r="R46" s="179">
        <f t="shared" si="4"/>
        <v>0</v>
      </c>
      <c r="S46" s="179">
        <f t="shared" si="5"/>
        <v>0</v>
      </c>
      <c r="T46" s="179">
        <f t="shared" si="6"/>
        <v>0</v>
      </c>
      <c r="U46" s="179">
        <f t="shared" si="7"/>
        <v>0</v>
      </c>
      <c r="V46" s="180">
        <f t="shared" si="8"/>
        <v>0</v>
      </c>
      <c r="W46" s="11"/>
      <c r="X46" s="100">
        <v>7</v>
      </c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</row>
    <row r="47" spans="1:37" s="1" customFormat="1" ht="27.95" customHeight="1">
      <c r="A47" s="401"/>
      <c r="B47" s="380"/>
      <c r="C47" s="378"/>
      <c r="D47" s="379"/>
      <c r="E47" s="379"/>
      <c r="F47" s="379"/>
      <c r="G47" s="380"/>
      <c r="H47" s="378"/>
      <c r="I47" s="380"/>
      <c r="J47" s="381"/>
      <c r="K47" s="382"/>
      <c r="L47" s="212"/>
      <c r="M47" s="159"/>
      <c r="N47" s="179">
        <f t="shared" si="0"/>
        <v>0</v>
      </c>
      <c r="O47" s="179">
        <f t="shared" si="1"/>
        <v>0</v>
      </c>
      <c r="P47" s="179">
        <f t="shared" si="2"/>
        <v>0</v>
      </c>
      <c r="Q47" s="179">
        <f t="shared" si="3"/>
        <v>0</v>
      </c>
      <c r="R47" s="179">
        <f t="shared" si="4"/>
        <v>0</v>
      </c>
      <c r="S47" s="179">
        <f t="shared" si="5"/>
        <v>0</v>
      </c>
      <c r="T47" s="179">
        <f t="shared" si="6"/>
        <v>0</v>
      </c>
      <c r="U47" s="179">
        <f t="shared" si="7"/>
        <v>0</v>
      </c>
      <c r="V47" s="180">
        <f t="shared" si="8"/>
        <v>0</v>
      </c>
      <c r="W47" s="11"/>
      <c r="X47" s="100">
        <v>8</v>
      </c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</row>
    <row r="48" spans="1:37" s="1" customFormat="1" ht="27.95" customHeight="1">
      <c r="A48" s="401"/>
      <c r="B48" s="380"/>
      <c r="C48" s="378"/>
      <c r="D48" s="379"/>
      <c r="E48" s="379"/>
      <c r="F48" s="379"/>
      <c r="G48" s="380"/>
      <c r="H48" s="378"/>
      <c r="I48" s="380"/>
      <c r="J48" s="381"/>
      <c r="K48" s="382"/>
      <c r="L48" s="212"/>
      <c r="M48" s="159"/>
      <c r="N48" s="179">
        <f t="shared" si="0"/>
        <v>0</v>
      </c>
      <c r="O48" s="179">
        <f t="shared" si="1"/>
        <v>0</v>
      </c>
      <c r="P48" s="179">
        <f t="shared" si="2"/>
        <v>0</v>
      </c>
      <c r="Q48" s="179">
        <f t="shared" si="3"/>
        <v>0</v>
      </c>
      <c r="R48" s="179">
        <f t="shared" si="4"/>
        <v>0</v>
      </c>
      <c r="S48" s="179">
        <f t="shared" si="5"/>
        <v>0</v>
      </c>
      <c r="T48" s="179">
        <f t="shared" si="6"/>
        <v>0</v>
      </c>
      <c r="U48" s="179">
        <f t="shared" si="7"/>
        <v>0</v>
      </c>
      <c r="V48" s="180">
        <f t="shared" si="8"/>
        <v>0</v>
      </c>
      <c r="W48" s="11"/>
      <c r="X48" s="100">
        <v>9</v>
      </c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</row>
    <row r="49" spans="1:37" s="1" customFormat="1" ht="27.95" customHeight="1">
      <c r="A49" s="401"/>
      <c r="B49" s="380"/>
      <c r="C49" s="378"/>
      <c r="D49" s="379"/>
      <c r="E49" s="379"/>
      <c r="F49" s="379"/>
      <c r="G49" s="380"/>
      <c r="H49" s="378"/>
      <c r="I49" s="380"/>
      <c r="J49" s="381"/>
      <c r="K49" s="382"/>
      <c r="L49" s="212"/>
      <c r="M49" s="159"/>
      <c r="N49" s="179">
        <f t="shared" si="0"/>
        <v>0</v>
      </c>
      <c r="O49" s="179">
        <f t="shared" si="1"/>
        <v>0</v>
      </c>
      <c r="P49" s="179">
        <f t="shared" si="2"/>
        <v>0</v>
      </c>
      <c r="Q49" s="179">
        <f t="shared" si="3"/>
        <v>0</v>
      </c>
      <c r="R49" s="179">
        <f t="shared" si="4"/>
        <v>0</v>
      </c>
      <c r="S49" s="179">
        <f t="shared" si="5"/>
        <v>0</v>
      </c>
      <c r="T49" s="179">
        <f t="shared" si="6"/>
        <v>0</v>
      </c>
      <c r="U49" s="179">
        <f t="shared" si="7"/>
        <v>0</v>
      </c>
      <c r="V49" s="180">
        <f t="shared" si="8"/>
        <v>0</v>
      </c>
      <c r="W49" s="11"/>
      <c r="X49" s="203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</row>
    <row r="50" spans="1:37" s="1" customFormat="1" ht="27.95" customHeight="1">
      <c r="A50" s="401"/>
      <c r="B50" s="380"/>
      <c r="C50" s="378"/>
      <c r="D50" s="379"/>
      <c r="E50" s="379"/>
      <c r="F50" s="379"/>
      <c r="G50" s="380"/>
      <c r="H50" s="378"/>
      <c r="I50" s="380"/>
      <c r="J50" s="381"/>
      <c r="K50" s="382"/>
      <c r="L50" s="212"/>
      <c r="M50" s="159"/>
      <c r="N50" s="179">
        <f t="shared" si="0"/>
        <v>0</v>
      </c>
      <c r="O50" s="179">
        <f t="shared" si="1"/>
        <v>0</v>
      </c>
      <c r="P50" s="179">
        <f t="shared" si="2"/>
        <v>0</v>
      </c>
      <c r="Q50" s="179">
        <f t="shared" si="3"/>
        <v>0</v>
      </c>
      <c r="R50" s="179">
        <f t="shared" si="4"/>
        <v>0</v>
      </c>
      <c r="S50" s="179">
        <f t="shared" si="5"/>
        <v>0</v>
      </c>
      <c r="T50" s="179">
        <f t="shared" si="6"/>
        <v>0</v>
      </c>
      <c r="U50" s="179">
        <f t="shared" si="7"/>
        <v>0</v>
      </c>
      <c r="V50" s="180">
        <f t="shared" si="8"/>
        <v>0</v>
      </c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</row>
    <row r="51" spans="1:37" s="1" customFormat="1" ht="27.95" customHeight="1">
      <c r="A51" s="401"/>
      <c r="B51" s="380"/>
      <c r="C51" s="378"/>
      <c r="D51" s="379"/>
      <c r="E51" s="379"/>
      <c r="F51" s="379"/>
      <c r="G51" s="380"/>
      <c r="H51" s="378"/>
      <c r="I51" s="380"/>
      <c r="J51" s="381"/>
      <c r="K51" s="382"/>
      <c r="L51" s="212"/>
      <c r="M51" s="159"/>
      <c r="N51" s="179">
        <f t="shared" si="0"/>
        <v>0</v>
      </c>
      <c r="O51" s="179">
        <f t="shared" si="1"/>
        <v>0</v>
      </c>
      <c r="P51" s="179">
        <f t="shared" si="2"/>
        <v>0</v>
      </c>
      <c r="Q51" s="179">
        <f t="shared" si="3"/>
        <v>0</v>
      </c>
      <c r="R51" s="179">
        <f t="shared" si="4"/>
        <v>0</v>
      </c>
      <c r="S51" s="179">
        <f t="shared" si="5"/>
        <v>0</v>
      </c>
      <c r="T51" s="179">
        <f t="shared" si="6"/>
        <v>0</v>
      </c>
      <c r="U51" s="179">
        <f t="shared" si="7"/>
        <v>0</v>
      </c>
      <c r="V51" s="180">
        <f t="shared" si="8"/>
        <v>0</v>
      </c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</row>
    <row r="52" spans="1:37" s="1" customFormat="1" ht="27.95" customHeight="1">
      <c r="A52" s="401"/>
      <c r="B52" s="380"/>
      <c r="C52" s="378"/>
      <c r="D52" s="379"/>
      <c r="E52" s="379"/>
      <c r="F52" s="379"/>
      <c r="G52" s="380"/>
      <c r="H52" s="378"/>
      <c r="I52" s="380"/>
      <c r="J52" s="381"/>
      <c r="K52" s="382"/>
      <c r="L52" s="212"/>
      <c r="M52" s="159"/>
      <c r="N52" s="179">
        <f t="shared" si="0"/>
        <v>0</v>
      </c>
      <c r="O52" s="179">
        <f t="shared" si="1"/>
        <v>0</v>
      </c>
      <c r="P52" s="179">
        <f t="shared" si="2"/>
        <v>0</v>
      </c>
      <c r="Q52" s="179">
        <f t="shared" si="3"/>
        <v>0</v>
      </c>
      <c r="R52" s="179">
        <f t="shared" si="4"/>
        <v>0</v>
      </c>
      <c r="S52" s="179">
        <f t="shared" si="5"/>
        <v>0</v>
      </c>
      <c r="T52" s="179">
        <f t="shared" si="6"/>
        <v>0</v>
      </c>
      <c r="U52" s="179">
        <f t="shared" si="7"/>
        <v>0</v>
      </c>
      <c r="V52" s="180">
        <f t="shared" si="8"/>
        <v>0</v>
      </c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</row>
    <row r="53" spans="1:37" s="1" customFormat="1" ht="27.95" customHeight="1" thickBot="1">
      <c r="A53" s="404"/>
      <c r="B53" s="405"/>
      <c r="C53" s="406"/>
      <c r="D53" s="407"/>
      <c r="E53" s="407"/>
      <c r="F53" s="407"/>
      <c r="G53" s="405"/>
      <c r="H53" s="406"/>
      <c r="I53" s="405"/>
      <c r="J53" s="408"/>
      <c r="K53" s="409"/>
      <c r="L53" s="213"/>
      <c r="M53" s="214"/>
      <c r="N53" s="181">
        <f t="shared" si="0"/>
        <v>0</v>
      </c>
      <c r="O53" s="181">
        <f t="shared" si="1"/>
        <v>0</v>
      </c>
      <c r="P53" s="181">
        <f t="shared" si="2"/>
        <v>0</v>
      </c>
      <c r="Q53" s="181">
        <f t="shared" si="3"/>
        <v>0</v>
      </c>
      <c r="R53" s="181">
        <f t="shared" si="4"/>
        <v>0</v>
      </c>
      <c r="S53" s="181">
        <f t="shared" si="5"/>
        <v>0</v>
      </c>
      <c r="T53" s="181">
        <f t="shared" si="6"/>
        <v>0</v>
      </c>
      <c r="U53" s="181">
        <f t="shared" si="7"/>
        <v>0</v>
      </c>
      <c r="V53" s="182">
        <f t="shared" si="8"/>
        <v>0</v>
      </c>
      <c r="W53" s="48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</row>
    <row r="54" spans="1:37" s="1" customFormat="1" ht="36" customHeight="1" thickTop="1">
      <c r="A54" s="419" t="s">
        <v>79</v>
      </c>
      <c r="B54" s="420"/>
      <c r="C54" s="420"/>
      <c r="D54" s="420"/>
      <c r="E54" s="420"/>
      <c r="F54" s="420"/>
      <c r="G54" s="420"/>
      <c r="H54" s="420"/>
      <c r="I54" s="420"/>
      <c r="J54" s="420"/>
      <c r="K54" s="420"/>
      <c r="L54" s="420"/>
      <c r="M54" s="420"/>
      <c r="N54" s="11"/>
      <c r="O54" s="37"/>
      <c r="P54" s="37"/>
      <c r="Q54" s="37"/>
      <c r="R54" s="37"/>
      <c r="S54" s="37"/>
      <c r="T54" s="37"/>
      <c r="U54" s="37"/>
      <c r="V54" s="37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</row>
    <row r="55" spans="1:37" s="1" customFormat="1" ht="18" customHeight="1" thickBot="1">
      <c r="A55" s="35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11"/>
      <c r="O55" s="37"/>
      <c r="P55" s="37"/>
      <c r="Q55" s="37"/>
      <c r="R55" s="37"/>
      <c r="S55" s="37"/>
      <c r="T55" s="37"/>
      <c r="U55" s="37"/>
      <c r="V55" s="37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</row>
    <row r="56" spans="1:37" s="1" customFormat="1" ht="18" customHeight="1" thickTop="1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422" t="s">
        <v>29</v>
      </c>
      <c r="O56" s="423"/>
      <c r="P56" s="423"/>
      <c r="Q56" s="423"/>
      <c r="R56" s="423"/>
      <c r="S56" s="423"/>
      <c r="T56" s="423"/>
      <c r="U56" s="423"/>
      <c r="V56" s="424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</row>
    <row r="57" spans="1:37" s="1" customFormat="1" ht="18" customHeight="1" thickBot="1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425"/>
      <c r="O57" s="426"/>
      <c r="P57" s="426"/>
      <c r="Q57" s="426"/>
      <c r="R57" s="426"/>
      <c r="S57" s="426"/>
      <c r="T57" s="426"/>
      <c r="U57" s="426"/>
      <c r="V57" s="427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</row>
    <row r="58" spans="1:37" s="1" customFormat="1" ht="18" customHeight="1" thickTop="1">
      <c r="A58" s="32" t="s">
        <v>1</v>
      </c>
      <c r="B58" s="394" t="s">
        <v>107</v>
      </c>
      <c r="C58" s="394"/>
      <c r="D58" s="394"/>
      <c r="E58" s="394"/>
      <c r="F58" s="394"/>
      <c r="G58" s="394"/>
      <c r="H58" s="394"/>
      <c r="I58" s="394"/>
      <c r="J58" s="394"/>
      <c r="K58" s="394"/>
      <c r="L58" s="394"/>
      <c r="M58" s="394"/>
      <c r="N58" s="447" t="s">
        <v>202</v>
      </c>
      <c r="O58" s="530" t="s">
        <v>3</v>
      </c>
      <c r="P58" s="531" t="s">
        <v>18</v>
      </c>
      <c r="Q58" s="530" t="s">
        <v>21</v>
      </c>
      <c r="R58" s="532" t="s">
        <v>99</v>
      </c>
      <c r="S58" s="533" t="s">
        <v>203</v>
      </c>
      <c r="T58" s="533" t="s">
        <v>19</v>
      </c>
      <c r="U58" s="533" t="s">
        <v>204</v>
      </c>
      <c r="V58" s="534" t="s">
        <v>20</v>
      </c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</row>
    <row r="59" spans="1:37" s="1" customFormat="1" ht="18" customHeight="1">
      <c r="A59" s="32" t="s">
        <v>1</v>
      </c>
      <c r="B59" s="394" t="s">
        <v>110</v>
      </c>
      <c r="C59" s="394"/>
      <c r="D59" s="394"/>
      <c r="E59" s="394"/>
      <c r="F59" s="394"/>
      <c r="G59" s="394"/>
      <c r="H59" s="394"/>
      <c r="I59" s="394"/>
      <c r="J59" s="394"/>
      <c r="K59" s="394"/>
      <c r="L59" s="394"/>
      <c r="M59" s="394"/>
      <c r="N59" s="448"/>
      <c r="O59" s="439"/>
      <c r="P59" s="441"/>
      <c r="Q59" s="439"/>
      <c r="R59" s="428"/>
      <c r="S59" s="443"/>
      <c r="T59" s="443"/>
      <c r="U59" s="443"/>
      <c r="V59" s="535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</row>
    <row r="60" spans="1:37" s="1" customFormat="1" ht="18" customHeight="1">
      <c r="A60" s="32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448"/>
      <c r="O60" s="439"/>
      <c r="P60" s="441"/>
      <c r="Q60" s="439"/>
      <c r="R60" s="428"/>
      <c r="S60" s="443"/>
      <c r="T60" s="443"/>
      <c r="U60" s="443"/>
      <c r="V60" s="535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</row>
    <row r="61" spans="1:37" s="1" customFormat="1" ht="18" customHeight="1" thickBot="1">
      <c r="A61" s="32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448"/>
      <c r="O61" s="439"/>
      <c r="P61" s="441"/>
      <c r="Q61" s="439"/>
      <c r="R61" s="428"/>
      <c r="S61" s="443"/>
      <c r="T61" s="443"/>
      <c r="U61" s="443"/>
      <c r="V61" s="535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</row>
    <row r="62" spans="1:37" s="1" customFormat="1" ht="54" customHeight="1" thickTop="1" thickBot="1">
      <c r="A62" s="393" t="s">
        <v>80</v>
      </c>
      <c r="B62" s="391"/>
      <c r="C62" s="390" t="s">
        <v>22</v>
      </c>
      <c r="D62" s="392"/>
      <c r="E62" s="392"/>
      <c r="F62" s="392"/>
      <c r="G62" s="391"/>
      <c r="H62" s="390" t="s">
        <v>76</v>
      </c>
      <c r="I62" s="391"/>
      <c r="J62" s="390" t="s">
        <v>81</v>
      </c>
      <c r="K62" s="391"/>
      <c r="L62" s="44" t="s">
        <v>111</v>
      </c>
      <c r="M62" s="45" t="s">
        <v>2</v>
      </c>
      <c r="N62" s="449"/>
      <c r="O62" s="440"/>
      <c r="P62" s="442"/>
      <c r="Q62" s="440"/>
      <c r="R62" s="429"/>
      <c r="S62" s="444"/>
      <c r="T62" s="444"/>
      <c r="U62" s="444"/>
      <c r="V62" s="536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</row>
    <row r="63" spans="1:37" s="4" customFormat="1" ht="27.95" customHeight="1" thickTop="1">
      <c r="A63" s="543"/>
      <c r="B63" s="544"/>
      <c r="C63" s="545"/>
      <c r="D63" s="546"/>
      <c r="E63" s="546"/>
      <c r="F63" s="546"/>
      <c r="G63" s="544"/>
      <c r="H63" s="545"/>
      <c r="I63" s="544"/>
      <c r="J63" s="548"/>
      <c r="K63" s="549"/>
      <c r="L63" s="215"/>
      <c r="M63" s="216"/>
      <c r="N63" s="183">
        <f>IF(M63=1,L63,0)</f>
        <v>0</v>
      </c>
      <c r="O63" s="183">
        <f>IF(M63=2,L63,0)</f>
        <v>0</v>
      </c>
      <c r="P63" s="183">
        <f>IF(M63=3,L63,0)</f>
        <v>0</v>
      </c>
      <c r="Q63" s="183">
        <f>IF(M63=4,L63,0)</f>
        <v>0</v>
      </c>
      <c r="R63" s="183">
        <f>IF(M63=5,L63,0)</f>
        <v>0</v>
      </c>
      <c r="S63" s="183">
        <f>IF(M63=6,L63,0)</f>
        <v>0</v>
      </c>
      <c r="T63" s="183">
        <f>IF(M63=7,L63,0)</f>
        <v>0</v>
      </c>
      <c r="U63" s="183">
        <f>IF(M63=8,L63,0)</f>
        <v>0</v>
      </c>
      <c r="V63" s="178">
        <f>IF(M63=9,L63,0)</f>
        <v>0</v>
      </c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</row>
    <row r="64" spans="1:37" s="4" customFormat="1" ht="27.95" customHeight="1">
      <c r="A64" s="395"/>
      <c r="B64" s="396"/>
      <c r="C64" s="397"/>
      <c r="D64" s="398"/>
      <c r="E64" s="398"/>
      <c r="F64" s="398"/>
      <c r="G64" s="396"/>
      <c r="H64" s="397"/>
      <c r="I64" s="396"/>
      <c r="J64" s="399"/>
      <c r="K64" s="400"/>
      <c r="L64" s="217"/>
      <c r="M64" s="218"/>
      <c r="N64" s="179">
        <f>IF(M64=1,L64,0)</f>
        <v>0</v>
      </c>
      <c r="O64" s="179">
        <f>IF(M64=2,L64,0)</f>
        <v>0</v>
      </c>
      <c r="P64" s="179">
        <f>IF(M64=3,L64,0)</f>
        <v>0</v>
      </c>
      <c r="Q64" s="179">
        <f>IF(M64=4,L64,0)</f>
        <v>0</v>
      </c>
      <c r="R64" s="179">
        <f>IF(M64=5,L64,0)</f>
        <v>0</v>
      </c>
      <c r="S64" s="179">
        <f>IF(M64=6,L64,0)</f>
        <v>0</v>
      </c>
      <c r="T64" s="179">
        <f>IF(M64=7,L64,0)</f>
        <v>0</v>
      </c>
      <c r="U64" s="179">
        <f>IF(M64=8,L64,0)</f>
        <v>0</v>
      </c>
      <c r="V64" s="180">
        <f>IF(M64=9,L64,0)</f>
        <v>0</v>
      </c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</row>
    <row r="65" spans="1:37" s="4" customFormat="1" ht="27.95" customHeight="1">
      <c r="A65" s="395"/>
      <c r="B65" s="396"/>
      <c r="C65" s="397"/>
      <c r="D65" s="398"/>
      <c r="E65" s="398"/>
      <c r="F65" s="398"/>
      <c r="G65" s="396"/>
      <c r="H65" s="397"/>
      <c r="I65" s="396"/>
      <c r="J65" s="399"/>
      <c r="K65" s="400"/>
      <c r="L65" s="217"/>
      <c r="M65" s="218"/>
      <c r="N65" s="179">
        <f t="shared" ref="N65:N76" si="9">IF(M65=1,L65,0)</f>
        <v>0</v>
      </c>
      <c r="O65" s="179">
        <f t="shared" ref="O65:O76" si="10">IF(M65=2,L65,0)</f>
        <v>0</v>
      </c>
      <c r="P65" s="179">
        <f t="shared" ref="P65:P76" si="11">IF(M65=3,L65,0)</f>
        <v>0</v>
      </c>
      <c r="Q65" s="179">
        <f t="shared" ref="Q65:Q76" si="12">IF(M65=4,L65,0)</f>
        <v>0</v>
      </c>
      <c r="R65" s="179">
        <f t="shared" ref="R65:R76" si="13">IF(M65=5,L65,0)</f>
        <v>0</v>
      </c>
      <c r="S65" s="179">
        <f t="shared" ref="S65:S76" si="14">IF(M65=6,L65,0)</f>
        <v>0</v>
      </c>
      <c r="T65" s="179">
        <f t="shared" ref="T65:T76" si="15">IF(M65=7,L65,0)</f>
        <v>0</v>
      </c>
      <c r="U65" s="179">
        <f t="shared" ref="U65:U76" si="16">IF(M65=8,L65,0)</f>
        <v>0</v>
      </c>
      <c r="V65" s="180">
        <f t="shared" ref="V65:V76" si="17">IF(M65=9,L65,0)</f>
        <v>0</v>
      </c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</row>
    <row r="66" spans="1:37" s="4" customFormat="1" ht="27.95" customHeight="1">
      <c r="A66" s="395"/>
      <c r="B66" s="396"/>
      <c r="C66" s="397"/>
      <c r="D66" s="398"/>
      <c r="E66" s="398"/>
      <c r="F66" s="398"/>
      <c r="G66" s="396"/>
      <c r="H66" s="397"/>
      <c r="I66" s="396"/>
      <c r="J66" s="399"/>
      <c r="K66" s="400"/>
      <c r="L66" s="219"/>
      <c r="M66" s="218"/>
      <c r="N66" s="179">
        <f t="shared" si="9"/>
        <v>0</v>
      </c>
      <c r="O66" s="179">
        <f t="shared" si="10"/>
        <v>0</v>
      </c>
      <c r="P66" s="179">
        <f t="shared" si="11"/>
        <v>0</v>
      </c>
      <c r="Q66" s="179">
        <f t="shared" si="12"/>
        <v>0</v>
      </c>
      <c r="R66" s="179">
        <f t="shared" si="13"/>
        <v>0</v>
      </c>
      <c r="S66" s="179">
        <f t="shared" si="14"/>
        <v>0</v>
      </c>
      <c r="T66" s="179">
        <f t="shared" si="15"/>
        <v>0</v>
      </c>
      <c r="U66" s="179">
        <f t="shared" si="16"/>
        <v>0</v>
      </c>
      <c r="V66" s="180">
        <f t="shared" si="17"/>
        <v>0</v>
      </c>
      <c r="W66" s="13"/>
      <c r="X66" s="82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</row>
    <row r="67" spans="1:37" s="4" customFormat="1" ht="27.95" customHeight="1">
      <c r="A67" s="395"/>
      <c r="B67" s="396"/>
      <c r="C67" s="397"/>
      <c r="D67" s="398"/>
      <c r="E67" s="398"/>
      <c r="F67" s="398"/>
      <c r="G67" s="396"/>
      <c r="H67" s="397"/>
      <c r="I67" s="396"/>
      <c r="J67" s="399"/>
      <c r="K67" s="400"/>
      <c r="L67" s="219"/>
      <c r="M67" s="218"/>
      <c r="N67" s="179">
        <f t="shared" si="9"/>
        <v>0</v>
      </c>
      <c r="O67" s="179">
        <f t="shared" si="10"/>
        <v>0</v>
      </c>
      <c r="P67" s="179">
        <f t="shared" si="11"/>
        <v>0</v>
      </c>
      <c r="Q67" s="179">
        <f t="shared" si="12"/>
        <v>0</v>
      </c>
      <c r="R67" s="179">
        <f t="shared" si="13"/>
        <v>0</v>
      </c>
      <c r="S67" s="179">
        <f t="shared" si="14"/>
        <v>0</v>
      </c>
      <c r="T67" s="179">
        <f t="shared" si="15"/>
        <v>0</v>
      </c>
      <c r="U67" s="179">
        <f t="shared" si="16"/>
        <v>0</v>
      </c>
      <c r="V67" s="180">
        <f t="shared" si="17"/>
        <v>0</v>
      </c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</row>
    <row r="68" spans="1:37" s="4" customFormat="1" ht="27.95" customHeight="1">
      <c r="A68" s="395"/>
      <c r="B68" s="396"/>
      <c r="C68" s="397"/>
      <c r="D68" s="398"/>
      <c r="E68" s="398"/>
      <c r="F68" s="398"/>
      <c r="G68" s="396"/>
      <c r="H68" s="397"/>
      <c r="I68" s="396"/>
      <c r="J68" s="399"/>
      <c r="K68" s="400"/>
      <c r="L68" s="219"/>
      <c r="M68" s="218"/>
      <c r="N68" s="179">
        <f t="shared" si="9"/>
        <v>0</v>
      </c>
      <c r="O68" s="179">
        <f t="shared" si="10"/>
        <v>0</v>
      </c>
      <c r="P68" s="179">
        <f t="shared" si="11"/>
        <v>0</v>
      </c>
      <c r="Q68" s="179">
        <f t="shared" si="12"/>
        <v>0</v>
      </c>
      <c r="R68" s="179">
        <f t="shared" si="13"/>
        <v>0</v>
      </c>
      <c r="S68" s="179">
        <f t="shared" si="14"/>
        <v>0</v>
      </c>
      <c r="T68" s="179">
        <f t="shared" si="15"/>
        <v>0</v>
      </c>
      <c r="U68" s="179">
        <f t="shared" si="16"/>
        <v>0</v>
      </c>
      <c r="V68" s="180">
        <f t="shared" si="17"/>
        <v>0</v>
      </c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</row>
    <row r="69" spans="1:37" s="4" customFormat="1" ht="27.95" customHeight="1">
      <c r="A69" s="395"/>
      <c r="B69" s="396"/>
      <c r="C69" s="397"/>
      <c r="D69" s="398"/>
      <c r="E69" s="398"/>
      <c r="F69" s="398"/>
      <c r="G69" s="396"/>
      <c r="H69" s="397"/>
      <c r="I69" s="396"/>
      <c r="J69" s="399"/>
      <c r="K69" s="400"/>
      <c r="L69" s="219"/>
      <c r="M69" s="218"/>
      <c r="N69" s="179">
        <f t="shared" si="9"/>
        <v>0</v>
      </c>
      <c r="O69" s="179">
        <f t="shared" si="10"/>
        <v>0</v>
      </c>
      <c r="P69" s="179">
        <f t="shared" si="11"/>
        <v>0</v>
      </c>
      <c r="Q69" s="179">
        <f t="shared" si="12"/>
        <v>0</v>
      </c>
      <c r="R69" s="179">
        <f t="shared" si="13"/>
        <v>0</v>
      </c>
      <c r="S69" s="179">
        <f t="shared" si="14"/>
        <v>0</v>
      </c>
      <c r="T69" s="179">
        <f t="shared" si="15"/>
        <v>0</v>
      </c>
      <c r="U69" s="179">
        <f t="shared" si="16"/>
        <v>0</v>
      </c>
      <c r="V69" s="180">
        <f t="shared" si="17"/>
        <v>0</v>
      </c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</row>
    <row r="70" spans="1:37" s="4" customFormat="1" ht="27.95" customHeight="1">
      <c r="A70" s="395"/>
      <c r="B70" s="396"/>
      <c r="C70" s="397"/>
      <c r="D70" s="398"/>
      <c r="E70" s="398"/>
      <c r="F70" s="398"/>
      <c r="G70" s="396"/>
      <c r="H70" s="397"/>
      <c r="I70" s="396"/>
      <c r="J70" s="399"/>
      <c r="K70" s="400"/>
      <c r="L70" s="219"/>
      <c r="M70" s="218"/>
      <c r="N70" s="179">
        <f t="shared" si="9"/>
        <v>0</v>
      </c>
      <c r="O70" s="179">
        <f t="shared" si="10"/>
        <v>0</v>
      </c>
      <c r="P70" s="179">
        <f t="shared" si="11"/>
        <v>0</v>
      </c>
      <c r="Q70" s="179">
        <f t="shared" si="12"/>
        <v>0</v>
      </c>
      <c r="R70" s="179">
        <f t="shared" si="13"/>
        <v>0</v>
      </c>
      <c r="S70" s="179">
        <f t="shared" si="14"/>
        <v>0</v>
      </c>
      <c r="T70" s="179">
        <f t="shared" si="15"/>
        <v>0</v>
      </c>
      <c r="U70" s="179">
        <f t="shared" si="16"/>
        <v>0</v>
      </c>
      <c r="V70" s="180">
        <f t="shared" si="17"/>
        <v>0</v>
      </c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</row>
    <row r="71" spans="1:37" s="4" customFormat="1" ht="27.95" customHeight="1">
      <c r="A71" s="395"/>
      <c r="B71" s="396"/>
      <c r="C71" s="397"/>
      <c r="D71" s="398"/>
      <c r="E71" s="398"/>
      <c r="F71" s="398"/>
      <c r="G71" s="396"/>
      <c r="H71" s="397"/>
      <c r="I71" s="396"/>
      <c r="J71" s="399"/>
      <c r="K71" s="400"/>
      <c r="L71" s="219"/>
      <c r="M71" s="218"/>
      <c r="N71" s="179">
        <f t="shared" si="9"/>
        <v>0</v>
      </c>
      <c r="O71" s="179">
        <f t="shared" si="10"/>
        <v>0</v>
      </c>
      <c r="P71" s="179">
        <f t="shared" si="11"/>
        <v>0</v>
      </c>
      <c r="Q71" s="179">
        <f t="shared" si="12"/>
        <v>0</v>
      </c>
      <c r="R71" s="179">
        <f t="shared" si="13"/>
        <v>0</v>
      </c>
      <c r="S71" s="179">
        <f t="shared" si="14"/>
        <v>0</v>
      </c>
      <c r="T71" s="179">
        <f t="shared" si="15"/>
        <v>0</v>
      </c>
      <c r="U71" s="179">
        <f t="shared" si="16"/>
        <v>0</v>
      </c>
      <c r="V71" s="180">
        <f t="shared" si="17"/>
        <v>0</v>
      </c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</row>
    <row r="72" spans="1:37" s="4" customFormat="1" ht="27.95" customHeight="1">
      <c r="A72" s="395"/>
      <c r="B72" s="396"/>
      <c r="C72" s="397"/>
      <c r="D72" s="398"/>
      <c r="E72" s="398"/>
      <c r="F72" s="398"/>
      <c r="G72" s="396"/>
      <c r="H72" s="397"/>
      <c r="I72" s="396"/>
      <c r="J72" s="399"/>
      <c r="K72" s="400"/>
      <c r="L72" s="219"/>
      <c r="M72" s="218"/>
      <c r="N72" s="179">
        <f t="shared" si="9"/>
        <v>0</v>
      </c>
      <c r="O72" s="179">
        <f t="shared" si="10"/>
        <v>0</v>
      </c>
      <c r="P72" s="179">
        <f t="shared" si="11"/>
        <v>0</v>
      </c>
      <c r="Q72" s="179">
        <f t="shared" si="12"/>
        <v>0</v>
      </c>
      <c r="R72" s="179">
        <f t="shared" si="13"/>
        <v>0</v>
      </c>
      <c r="S72" s="179">
        <f t="shared" si="14"/>
        <v>0</v>
      </c>
      <c r="T72" s="179">
        <f t="shared" si="15"/>
        <v>0</v>
      </c>
      <c r="U72" s="179">
        <f t="shared" si="16"/>
        <v>0</v>
      </c>
      <c r="V72" s="180">
        <f t="shared" si="17"/>
        <v>0</v>
      </c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</row>
    <row r="73" spans="1:37" s="4" customFormat="1" ht="27.95" customHeight="1">
      <c r="A73" s="395"/>
      <c r="B73" s="396"/>
      <c r="C73" s="397"/>
      <c r="D73" s="398"/>
      <c r="E73" s="398"/>
      <c r="F73" s="398"/>
      <c r="G73" s="396"/>
      <c r="H73" s="397"/>
      <c r="I73" s="396"/>
      <c r="J73" s="399"/>
      <c r="K73" s="400"/>
      <c r="L73" s="219"/>
      <c r="M73" s="218"/>
      <c r="N73" s="179">
        <f t="shared" si="9"/>
        <v>0</v>
      </c>
      <c r="O73" s="179">
        <f t="shared" si="10"/>
        <v>0</v>
      </c>
      <c r="P73" s="179">
        <f t="shared" si="11"/>
        <v>0</v>
      </c>
      <c r="Q73" s="179">
        <f t="shared" si="12"/>
        <v>0</v>
      </c>
      <c r="R73" s="179">
        <f t="shared" si="13"/>
        <v>0</v>
      </c>
      <c r="S73" s="179">
        <f t="shared" si="14"/>
        <v>0</v>
      </c>
      <c r="T73" s="179">
        <f t="shared" si="15"/>
        <v>0</v>
      </c>
      <c r="U73" s="179">
        <f t="shared" si="16"/>
        <v>0</v>
      </c>
      <c r="V73" s="180">
        <f t="shared" si="17"/>
        <v>0</v>
      </c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</row>
    <row r="74" spans="1:37" s="4" customFormat="1" ht="27.95" customHeight="1">
      <c r="A74" s="395"/>
      <c r="B74" s="396"/>
      <c r="C74" s="397"/>
      <c r="D74" s="398"/>
      <c r="E74" s="398"/>
      <c r="F74" s="398"/>
      <c r="G74" s="396"/>
      <c r="H74" s="397"/>
      <c r="I74" s="396"/>
      <c r="J74" s="399"/>
      <c r="K74" s="400"/>
      <c r="L74" s="219"/>
      <c r="M74" s="218"/>
      <c r="N74" s="179">
        <f t="shared" si="9"/>
        <v>0</v>
      </c>
      <c r="O74" s="179">
        <f t="shared" si="10"/>
        <v>0</v>
      </c>
      <c r="P74" s="179">
        <f t="shared" si="11"/>
        <v>0</v>
      </c>
      <c r="Q74" s="179">
        <f t="shared" si="12"/>
        <v>0</v>
      </c>
      <c r="R74" s="179">
        <f t="shared" si="13"/>
        <v>0</v>
      </c>
      <c r="S74" s="179">
        <f t="shared" si="14"/>
        <v>0</v>
      </c>
      <c r="T74" s="179">
        <f t="shared" si="15"/>
        <v>0</v>
      </c>
      <c r="U74" s="179">
        <f t="shared" si="16"/>
        <v>0</v>
      </c>
      <c r="V74" s="180">
        <f t="shared" si="17"/>
        <v>0</v>
      </c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</row>
    <row r="75" spans="1:37" s="4" customFormat="1" ht="27.95" customHeight="1">
      <c r="A75" s="395"/>
      <c r="B75" s="396"/>
      <c r="C75" s="397"/>
      <c r="D75" s="398"/>
      <c r="E75" s="398"/>
      <c r="F75" s="398"/>
      <c r="G75" s="396"/>
      <c r="H75" s="397"/>
      <c r="I75" s="396"/>
      <c r="J75" s="399"/>
      <c r="K75" s="400"/>
      <c r="L75" s="219"/>
      <c r="M75" s="218"/>
      <c r="N75" s="179">
        <f t="shared" si="9"/>
        <v>0</v>
      </c>
      <c r="O75" s="179">
        <f t="shared" si="10"/>
        <v>0</v>
      </c>
      <c r="P75" s="179">
        <f t="shared" si="11"/>
        <v>0</v>
      </c>
      <c r="Q75" s="179">
        <f t="shared" si="12"/>
        <v>0</v>
      </c>
      <c r="R75" s="179">
        <f t="shared" si="13"/>
        <v>0</v>
      </c>
      <c r="S75" s="179">
        <f t="shared" si="14"/>
        <v>0</v>
      </c>
      <c r="T75" s="179">
        <f t="shared" si="15"/>
        <v>0</v>
      </c>
      <c r="U75" s="179">
        <f t="shared" si="16"/>
        <v>0</v>
      </c>
      <c r="V75" s="180">
        <f t="shared" si="17"/>
        <v>0</v>
      </c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</row>
    <row r="76" spans="1:37" s="4" customFormat="1" ht="27.95" customHeight="1" thickBot="1">
      <c r="A76" s="567"/>
      <c r="B76" s="524"/>
      <c r="C76" s="522"/>
      <c r="D76" s="523"/>
      <c r="E76" s="523"/>
      <c r="F76" s="523"/>
      <c r="G76" s="524"/>
      <c r="H76" s="522"/>
      <c r="I76" s="524"/>
      <c r="J76" s="557"/>
      <c r="K76" s="558"/>
      <c r="L76" s="220"/>
      <c r="M76" s="221"/>
      <c r="N76" s="181">
        <f t="shared" si="9"/>
        <v>0</v>
      </c>
      <c r="O76" s="181">
        <f t="shared" si="10"/>
        <v>0</v>
      </c>
      <c r="P76" s="181">
        <f t="shared" si="11"/>
        <v>0</v>
      </c>
      <c r="Q76" s="181">
        <f t="shared" si="12"/>
        <v>0</v>
      </c>
      <c r="R76" s="181">
        <f t="shared" si="13"/>
        <v>0</v>
      </c>
      <c r="S76" s="181">
        <f t="shared" si="14"/>
        <v>0</v>
      </c>
      <c r="T76" s="181">
        <f t="shared" si="15"/>
        <v>0</v>
      </c>
      <c r="U76" s="181">
        <f t="shared" si="16"/>
        <v>0</v>
      </c>
      <c r="V76" s="182">
        <f t="shared" si="17"/>
        <v>0</v>
      </c>
      <c r="W76" s="27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</row>
    <row r="77" spans="1:37" s="4" customFormat="1" ht="36" customHeight="1" thickTop="1">
      <c r="A77" s="517" t="s">
        <v>186</v>
      </c>
      <c r="B77" s="518"/>
      <c r="C77" s="518"/>
      <c r="D77" s="518"/>
      <c r="E77" s="518"/>
      <c r="F77" s="518"/>
      <c r="G77" s="518"/>
      <c r="H77" s="518"/>
      <c r="I77" s="518"/>
      <c r="J77" s="518"/>
      <c r="K77" s="518"/>
      <c r="L77" s="518"/>
      <c r="M77" s="519"/>
      <c r="N77" s="20"/>
      <c r="O77" s="20"/>
      <c r="P77" s="20"/>
      <c r="Q77" s="20"/>
      <c r="R77" s="20"/>
      <c r="S77" s="20"/>
      <c r="T77" s="20"/>
      <c r="U77" s="20"/>
      <c r="V77" s="20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</row>
    <row r="78" spans="1:37" s="40" customFormat="1" ht="18" customHeight="1" thickBot="1">
      <c r="A78" s="42" t="s">
        <v>1</v>
      </c>
      <c r="B78" s="71" t="s">
        <v>100</v>
      </c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38"/>
      <c r="O78" s="38"/>
      <c r="P78" s="38"/>
      <c r="Q78" s="38"/>
      <c r="R78" s="38"/>
      <c r="S78" s="38"/>
      <c r="T78" s="38"/>
      <c r="U78" s="38"/>
      <c r="V78" s="38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</row>
    <row r="79" spans="1:37" s="40" customFormat="1" ht="18" customHeight="1" thickTop="1">
      <c r="A79" s="41"/>
      <c r="B79" s="73" t="s">
        <v>101</v>
      </c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422" t="s">
        <v>29</v>
      </c>
      <c r="O79" s="423"/>
      <c r="P79" s="423"/>
      <c r="Q79" s="423"/>
      <c r="R79" s="423"/>
      <c r="S79" s="423"/>
      <c r="T79" s="423"/>
      <c r="U79" s="423"/>
      <c r="V79" s="424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</row>
    <row r="80" spans="1:37" s="5" customFormat="1" ht="36" customHeight="1" thickBot="1">
      <c r="A80" s="42" t="s">
        <v>1</v>
      </c>
      <c r="B80" s="394" t="s">
        <v>184</v>
      </c>
      <c r="C80" s="394"/>
      <c r="D80" s="394"/>
      <c r="E80" s="394"/>
      <c r="F80" s="394"/>
      <c r="G80" s="394"/>
      <c r="H80" s="394"/>
      <c r="I80" s="394"/>
      <c r="J80" s="394"/>
      <c r="K80" s="394"/>
      <c r="L80" s="394"/>
      <c r="M80" s="394"/>
      <c r="N80" s="425"/>
      <c r="O80" s="426"/>
      <c r="P80" s="426"/>
      <c r="Q80" s="426"/>
      <c r="R80" s="426"/>
      <c r="S80" s="426"/>
      <c r="T80" s="426"/>
      <c r="U80" s="426"/>
      <c r="V80" s="427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</row>
    <row r="81" spans="1:37" s="4" customFormat="1" ht="18" customHeight="1" thickTop="1">
      <c r="A81" s="42"/>
      <c r="B81" s="413" t="s">
        <v>185</v>
      </c>
      <c r="C81" s="413"/>
      <c r="D81" s="413"/>
      <c r="E81" s="413"/>
      <c r="F81" s="413"/>
      <c r="G81" s="413"/>
      <c r="H81" s="413"/>
      <c r="I81" s="413"/>
      <c r="J81" s="413"/>
      <c r="K81" s="413"/>
      <c r="L81" s="413"/>
      <c r="M81" s="413"/>
      <c r="N81" s="447" t="s">
        <v>202</v>
      </c>
      <c r="O81" s="439" t="s">
        <v>3</v>
      </c>
      <c r="P81" s="441" t="s">
        <v>18</v>
      </c>
      <c r="Q81" s="439" t="s">
        <v>21</v>
      </c>
      <c r="R81" s="428" t="s">
        <v>99</v>
      </c>
      <c r="S81" s="443" t="s">
        <v>203</v>
      </c>
      <c r="T81" s="443" t="s">
        <v>19</v>
      </c>
      <c r="U81" s="443" t="s">
        <v>204</v>
      </c>
      <c r="V81" s="445" t="s">
        <v>20</v>
      </c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</row>
    <row r="82" spans="1:37" s="4" customFormat="1" ht="18" customHeight="1">
      <c r="A82" s="42" t="s">
        <v>1</v>
      </c>
      <c r="B82" s="413" t="s">
        <v>187</v>
      </c>
      <c r="C82" s="413"/>
      <c r="D82" s="413"/>
      <c r="E82" s="413"/>
      <c r="F82" s="413"/>
      <c r="G82" s="413"/>
      <c r="H82" s="413"/>
      <c r="I82" s="413"/>
      <c r="J82" s="413"/>
      <c r="K82" s="413"/>
      <c r="L82" s="413"/>
      <c r="M82" s="413"/>
      <c r="N82" s="448"/>
      <c r="O82" s="439"/>
      <c r="P82" s="441"/>
      <c r="Q82" s="439"/>
      <c r="R82" s="428"/>
      <c r="S82" s="443"/>
      <c r="T82" s="443"/>
      <c r="U82" s="443"/>
      <c r="V82" s="445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</row>
    <row r="83" spans="1:37" s="4" customFormat="1" ht="18" customHeight="1">
      <c r="A83" s="42" t="s">
        <v>1</v>
      </c>
      <c r="B83" s="413" t="s">
        <v>231</v>
      </c>
      <c r="C83" s="413"/>
      <c r="D83" s="413"/>
      <c r="E83" s="413"/>
      <c r="F83" s="413"/>
      <c r="G83" s="413"/>
      <c r="H83" s="413"/>
      <c r="I83" s="413"/>
      <c r="J83" s="413"/>
      <c r="K83" s="413"/>
      <c r="L83" s="413"/>
      <c r="M83" s="413"/>
      <c r="N83" s="448"/>
      <c r="O83" s="439"/>
      <c r="P83" s="441"/>
      <c r="Q83" s="439"/>
      <c r="R83" s="428"/>
      <c r="S83" s="443"/>
      <c r="T83" s="443"/>
      <c r="U83" s="443"/>
      <c r="V83" s="445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</row>
    <row r="84" spans="1:37" s="4" customFormat="1" ht="18" customHeight="1" thickBot="1">
      <c r="A84" s="42"/>
      <c r="B84" s="413" t="s">
        <v>234</v>
      </c>
      <c r="C84" s="413"/>
      <c r="D84" s="413"/>
      <c r="E84" s="413"/>
      <c r="F84" s="413"/>
      <c r="G84" s="413"/>
      <c r="H84" s="413"/>
      <c r="I84" s="413"/>
      <c r="J84" s="413"/>
      <c r="K84" s="413"/>
      <c r="L84" s="413"/>
      <c r="M84" s="413"/>
      <c r="N84" s="448"/>
      <c r="O84" s="439"/>
      <c r="P84" s="441"/>
      <c r="Q84" s="439"/>
      <c r="R84" s="428"/>
      <c r="S84" s="443"/>
      <c r="T84" s="443"/>
      <c r="U84" s="443"/>
      <c r="V84" s="445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</row>
    <row r="85" spans="1:37" s="4" customFormat="1" ht="54" customHeight="1" thickTop="1" thickBot="1">
      <c r="A85" s="495" t="s">
        <v>80</v>
      </c>
      <c r="B85" s="411"/>
      <c r="C85" s="410" t="s">
        <v>82</v>
      </c>
      <c r="D85" s="496"/>
      <c r="E85" s="496"/>
      <c r="F85" s="496"/>
      <c r="G85" s="411"/>
      <c r="H85" s="410" t="s">
        <v>83</v>
      </c>
      <c r="I85" s="411"/>
      <c r="J85" s="410" t="s">
        <v>84</v>
      </c>
      <c r="K85" s="411"/>
      <c r="L85" s="75" t="s">
        <v>85</v>
      </c>
      <c r="M85" s="45" t="s">
        <v>2</v>
      </c>
      <c r="N85" s="449"/>
      <c r="O85" s="440"/>
      <c r="P85" s="442"/>
      <c r="Q85" s="440"/>
      <c r="R85" s="429"/>
      <c r="S85" s="444"/>
      <c r="T85" s="444"/>
      <c r="U85" s="444"/>
      <c r="V85" s="446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</row>
    <row r="86" spans="1:37" s="5" customFormat="1" ht="27.95" customHeight="1" thickTop="1">
      <c r="A86" s="414"/>
      <c r="B86" s="415"/>
      <c r="C86" s="416"/>
      <c r="D86" s="417"/>
      <c r="E86" s="417"/>
      <c r="F86" s="417"/>
      <c r="G86" s="415"/>
      <c r="H86" s="416"/>
      <c r="I86" s="415"/>
      <c r="J86" s="541"/>
      <c r="K86" s="542"/>
      <c r="L86" s="222"/>
      <c r="M86" s="223"/>
      <c r="N86" s="177">
        <f>IF(M86=1,1,0)</f>
        <v>0</v>
      </c>
      <c r="O86" s="177">
        <f>IF(M86=2,1,0)</f>
        <v>0</v>
      </c>
      <c r="P86" s="177">
        <f>IF(M86=3,1,0)</f>
        <v>0</v>
      </c>
      <c r="Q86" s="177">
        <f>IF(M86=4,1,0)</f>
        <v>0</v>
      </c>
      <c r="R86" s="177">
        <f>IF(M86=5,1,0)</f>
        <v>0</v>
      </c>
      <c r="S86" s="177">
        <f>IF(M86=6,1,0)</f>
        <v>0</v>
      </c>
      <c r="T86" s="177">
        <f>IF(M86=7,1,0)</f>
        <v>0</v>
      </c>
      <c r="U86" s="177">
        <f>IF(M86=8,1,0)</f>
        <v>0</v>
      </c>
      <c r="V86" s="178">
        <f>IF(M86=9,1,0)</f>
        <v>0</v>
      </c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</row>
    <row r="87" spans="1:37" s="4" customFormat="1" ht="27.95" customHeight="1">
      <c r="A87" s="418"/>
      <c r="B87" s="387"/>
      <c r="C87" s="385"/>
      <c r="D87" s="386"/>
      <c r="E87" s="386"/>
      <c r="F87" s="386"/>
      <c r="G87" s="387"/>
      <c r="H87" s="385"/>
      <c r="I87" s="387"/>
      <c r="J87" s="388"/>
      <c r="K87" s="389"/>
      <c r="L87" s="224"/>
      <c r="M87" s="207"/>
      <c r="N87" s="179">
        <f>IF(M87=1,1,0)</f>
        <v>0</v>
      </c>
      <c r="O87" s="179">
        <f>IF(M87=2,1,0)</f>
        <v>0</v>
      </c>
      <c r="P87" s="179">
        <f>IF(M87=3,1,0)</f>
        <v>0</v>
      </c>
      <c r="Q87" s="179">
        <f>IF(M87=4,1,0)</f>
        <v>0</v>
      </c>
      <c r="R87" s="179">
        <f>IF(M87=5,1,0)</f>
        <v>0</v>
      </c>
      <c r="S87" s="179">
        <f>IF(M87=6,1,0)</f>
        <v>0</v>
      </c>
      <c r="T87" s="179">
        <f>IF(M87=7,1,0)</f>
        <v>0</v>
      </c>
      <c r="U87" s="179">
        <f>IF(M87=8,1,0)</f>
        <v>0</v>
      </c>
      <c r="V87" s="180">
        <f>IF(M87=9,1,0)</f>
        <v>0</v>
      </c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</row>
    <row r="88" spans="1:37" s="4" customFormat="1" ht="27.95" customHeight="1">
      <c r="A88" s="418"/>
      <c r="B88" s="387"/>
      <c r="C88" s="385"/>
      <c r="D88" s="386"/>
      <c r="E88" s="386"/>
      <c r="F88" s="386"/>
      <c r="G88" s="387"/>
      <c r="H88" s="385"/>
      <c r="I88" s="387"/>
      <c r="J88" s="388"/>
      <c r="K88" s="389"/>
      <c r="L88" s="224"/>
      <c r="M88" s="207"/>
      <c r="N88" s="179">
        <f t="shared" ref="N88:N91" si="18">IF(M88=1,1,0)</f>
        <v>0</v>
      </c>
      <c r="O88" s="179">
        <f t="shared" ref="O88:O91" si="19">IF(M88=2,1,0)</f>
        <v>0</v>
      </c>
      <c r="P88" s="179">
        <f t="shared" ref="P88:P91" si="20">IF(M88=3,1,0)</f>
        <v>0</v>
      </c>
      <c r="Q88" s="179">
        <f t="shared" ref="Q88:Q91" si="21">IF(M88=4,1,0)</f>
        <v>0</v>
      </c>
      <c r="R88" s="179">
        <f t="shared" ref="R88:R91" si="22">IF(M88=5,1,0)</f>
        <v>0</v>
      </c>
      <c r="S88" s="179">
        <f t="shared" ref="S88:S91" si="23">IF(M88=6,1,0)</f>
        <v>0</v>
      </c>
      <c r="T88" s="179">
        <f t="shared" ref="T88:T91" si="24">IF(M88=7,1,0)</f>
        <v>0</v>
      </c>
      <c r="U88" s="179">
        <f t="shared" ref="U88:U91" si="25">IF(M88=8,1,0)</f>
        <v>0</v>
      </c>
      <c r="V88" s="180">
        <f t="shared" ref="V88:V91" si="26">IF(M88=9,1,0)</f>
        <v>0</v>
      </c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</row>
    <row r="89" spans="1:37" s="4" customFormat="1" ht="27.95" customHeight="1">
      <c r="A89" s="418"/>
      <c r="B89" s="387"/>
      <c r="C89" s="385"/>
      <c r="D89" s="386"/>
      <c r="E89" s="386"/>
      <c r="F89" s="386"/>
      <c r="G89" s="387"/>
      <c r="H89" s="385"/>
      <c r="I89" s="387"/>
      <c r="J89" s="388"/>
      <c r="K89" s="389"/>
      <c r="L89" s="224"/>
      <c r="M89" s="207"/>
      <c r="N89" s="179">
        <f t="shared" si="18"/>
        <v>0</v>
      </c>
      <c r="O89" s="179">
        <f t="shared" si="19"/>
        <v>0</v>
      </c>
      <c r="P89" s="179">
        <f t="shared" si="20"/>
        <v>0</v>
      </c>
      <c r="Q89" s="179">
        <f t="shared" si="21"/>
        <v>0</v>
      </c>
      <c r="R89" s="179">
        <f t="shared" si="22"/>
        <v>0</v>
      </c>
      <c r="S89" s="179">
        <f t="shared" si="23"/>
        <v>0</v>
      </c>
      <c r="T89" s="179">
        <f t="shared" si="24"/>
        <v>0</v>
      </c>
      <c r="U89" s="179">
        <f t="shared" si="25"/>
        <v>0</v>
      </c>
      <c r="V89" s="180">
        <f t="shared" si="26"/>
        <v>0</v>
      </c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</row>
    <row r="90" spans="1:37" s="4" customFormat="1" ht="27.95" customHeight="1">
      <c r="A90" s="383"/>
      <c r="B90" s="384"/>
      <c r="C90" s="385"/>
      <c r="D90" s="386"/>
      <c r="E90" s="386"/>
      <c r="F90" s="386"/>
      <c r="G90" s="387"/>
      <c r="H90" s="385"/>
      <c r="I90" s="387"/>
      <c r="J90" s="388"/>
      <c r="K90" s="389"/>
      <c r="L90" s="224"/>
      <c r="M90" s="207"/>
      <c r="N90" s="179">
        <f t="shared" si="18"/>
        <v>0</v>
      </c>
      <c r="O90" s="179">
        <f t="shared" si="19"/>
        <v>0</v>
      </c>
      <c r="P90" s="179">
        <f t="shared" si="20"/>
        <v>0</v>
      </c>
      <c r="Q90" s="179">
        <f t="shared" si="21"/>
        <v>0</v>
      </c>
      <c r="R90" s="179">
        <f t="shared" si="22"/>
        <v>0</v>
      </c>
      <c r="S90" s="179">
        <f t="shared" si="23"/>
        <v>0</v>
      </c>
      <c r="T90" s="179">
        <f t="shared" si="24"/>
        <v>0</v>
      </c>
      <c r="U90" s="179">
        <f t="shared" si="25"/>
        <v>0</v>
      </c>
      <c r="V90" s="180">
        <f t="shared" si="26"/>
        <v>0</v>
      </c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</row>
    <row r="91" spans="1:37" s="4" customFormat="1" ht="27.95" customHeight="1" thickBot="1">
      <c r="A91" s="477"/>
      <c r="B91" s="478"/>
      <c r="C91" s="497"/>
      <c r="D91" s="498"/>
      <c r="E91" s="498"/>
      <c r="F91" s="498"/>
      <c r="G91" s="478"/>
      <c r="H91" s="497"/>
      <c r="I91" s="478"/>
      <c r="J91" s="527"/>
      <c r="K91" s="528"/>
      <c r="L91" s="225"/>
      <c r="M91" s="209"/>
      <c r="N91" s="179">
        <f t="shared" si="18"/>
        <v>0</v>
      </c>
      <c r="O91" s="179">
        <f t="shared" si="19"/>
        <v>0</v>
      </c>
      <c r="P91" s="179">
        <f t="shared" si="20"/>
        <v>0</v>
      </c>
      <c r="Q91" s="179">
        <f t="shared" si="21"/>
        <v>0</v>
      </c>
      <c r="R91" s="179">
        <f t="shared" si="22"/>
        <v>0</v>
      </c>
      <c r="S91" s="179">
        <f t="shared" si="23"/>
        <v>0</v>
      </c>
      <c r="T91" s="179">
        <f t="shared" si="24"/>
        <v>0</v>
      </c>
      <c r="U91" s="179">
        <f t="shared" si="25"/>
        <v>0</v>
      </c>
      <c r="V91" s="180">
        <f t="shared" si="26"/>
        <v>0</v>
      </c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</row>
    <row r="92" spans="1:37" s="5" customFormat="1" ht="36" customHeight="1" thickTop="1" thickBot="1">
      <c r="A92" s="520" t="s">
        <v>210</v>
      </c>
      <c r="B92" s="521"/>
      <c r="C92" s="525" t="s">
        <v>211</v>
      </c>
      <c r="D92" s="526"/>
      <c r="E92" s="526"/>
      <c r="F92" s="526"/>
      <c r="G92" s="521"/>
      <c r="H92" s="525" t="s">
        <v>205</v>
      </c>
      <c r="I92" s="521"/>
      <c r="J92" s="482" t="s">
        <v>127</v>
      </c>
      <c r="K92" s="483"/>
      <c r="L92" s="142" t="s">
        <v>126</v>
      </c>
      <c r="M92" s="44" t="s">
        <v>2</v>
      </c>
      <c r="N92" s="143" t="s">
        <v>188</v>
      </c>
      <c r="O92" s="144" t="s">
        <v>188</v>
      </c>
      <c r="P92" s="144" t="s">
        <v>188</v>
      </c>
      <c r="Q92" s="144" t="s">
        <v>188</v>
      </c>
      <c r="R92" s="144" t="s">
        <v>188</v>
      </c>
      <c r="S92" s="144" t="s">
        <v>188</v>
      </c>
      <c r="T92" s="144" t="s">
        <v>188</v>
      </c>
      <c r="U92" s="144" t="s">
        <v>188</v>
      </c>
      <c r="V92" s="145" t="s">
        <v>188</v>
      </c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</row>
    <row r="93" spans="1:37" s="4" customFormat="1" ht="27.95" customHeight="1" thickTop="1">
      <c r="A93" s="563"/>
      <c r="B93" s="564"/>
      <c r="C93" s="565"/>
      <c r="D93" s="566"/>
      <c r="E93" s="566"/>
      <c r="F93" s="566"/>
      <c r="G93" s="564"/>
      <c r="H93" s="565"/>
      <c r="I93" s="564"/>
      <c r="J93" s="539"/>
      <c r="K93" s="540"/>
      <c r="L93" s="160" t="s">
        <v>212</v>
      </c>
      <c r="M93" s="226"/>
      <c r="N93" s="183">
        <f>IF(M93=1,1,0)</f>
        <v>0</v>
      </c>
      <c r="O93" s="183">
        <f>IF(M93=2,1,0)</f>
        <v>0</v>
      </c>
      <c r="P93" s="183">
        <f>IF(M93=3,1,0)</f>
        <v>0</v>
      </c>
      <c r="Q93" s="183">
        <f>IF(M93=4,1,0)</f>
        <v>0</v>
      </c>
      <c r="R93" s="183">
        <f>IF(M93=5,1,0)</f>
        <v>0</v>
      </c>
      <c r="S93" s="183">
        <f>IF(M93=6,1,0)</f>
        <v>0</v>
      </c>
      <c r="T93" s="183">
        <f>IF(M93=7,1,0)</f>
        <v>0</v>
      </c>
      <c r="U93" s="183">
        <f>IF(M93=8,1,0)</f>
        <v>0</v>
      </c>
      <c r="V93" s="178">
        <f>IF(M93=9,1,0)</f>
        <v>0</v>
      </c>
      <c r="W93" s="13"/>
      <c r="X93" s="151" t="s">
        <v>206</v>
      </c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</row>
    <row r="94" spans="1:37" s="4" customFormat="1" ht="27.95" customHeight="1">
      <c r="A94" s="418"/>
      <c r="B94" s="387"/>
      <c r="C94" s="385"/>
      <c r="D94" s="386"/>
      <c r="E94" s="386"/>
      <c r="F94" s="386"/>
      <c r="G94" s="387"/>
      <c r="H94" s="385"/>
      <c r="I94" s="387"/>
      <c r="J94" s="388"/>
      <c r="K94" s="389"/>
      <c r="L94" s="161" t="s">
        <v>212</v>
      </c>
      <c r="M94" s="227"/>
      <c r="N94" s="179">
        <f>IF(M94=1,1,0)</f>
        <v>0</v>
      </c>
      <c r="O94" s="179">
        <f>IF(M94=2,1,0)</f>
        <v>0</v>
      </c>
      <c r="P94" s="179">
        <f>IF(M94=3,1,0)</f>
        <v>0</v>
      </c>
      <c r="Q94" s="179">
        <f>IF(M94=4,1,0)</f>
        <v>0</v>
      </c>
      <c r="R94" s="179">
        <f>IF(M94=5,1,0)</f>
        <v>0</v>
      </c>
      <c r="S94" s="179">
        <f>IF(M94=6,1,0)</f>
        <v>0</v>
      </c>
      <c r="T94" s="179">
        <f>IF(M94=7,1,0)</f>
        <v>0</v>
      </c>
      <c r="U94" s="179">
        <f>IF(M94=8,1,0)</f>
        <v>0</v>
      </c>
      <c r="V94" s="180">
        <f>IF(M94=9,1,0)</f>
        <v>0</v>
      </c>
      <c r="W94" s="13"/>
      <c r="X94" s="152" t="s">
        <v>207</v>
      </c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</row>
    <row r="95" spans="1:37" s="4" customFormat="1" ht="27.95" customHeight="1">
      <c r="A95" s="418"/>
      <c r="B95" s="387"/>
      <c r="C95" s="385"/>
      <c r="D95" s="386"/>
      <c r="E95" s="386"/>
      <c r="F95" s="386"/>
      <c r="G95" s="387"/>
      <c r="H95" s="385"/>
      <c r="I95" s="387"/>
      <c r="J95" s="388"/>
      <c r="K95" s="389"/>
      <c r="L95" s="161" t="s">
        <v>212</v>
      </c>
      <c r="M95" s="227"/>
      <c r="N95" s="179">
        <f t="shared" ref="N95:N98" si="27">IF(M95=1,1,0)</f>
        <v>0</v>
      </c>
      <c r="O95" s="179">
        <f t="shared" ref="O95:O98" si="28">IF(M95=2,1,0)</f>
        <v>0</v>
      </c>
      <c r="P95" s="179">
        <f t="shared" ref="P95:P98" si="29">IF(M95=3,1,0)</f>
        <v>0</v>
      </c>
      <c r="Q95" s="179">
        <f t="shared" ref="Q95:Q98" si="30">IF(M95=4,1,0)</f>
        <v>0</v>
      </c>
      <c r="R95" s="179">
        <f t="shared" ref="R95:R98" si="31">IF(M95=5,1,0)</f>
        <v>0</v>
      </c>
      <c r="S95" s="179">
        <f t="shared" ref="S95:S98" si="32">IF(M95=6,1,0)</f>
        <v>0</v>
      </c>
      <c r="T95" s="179">
        <f t="shared" ref="T95:T98" si="33">IF(M95=7,1,0)</f>
        <v>0</v>
      </c>
      <c r="U95" s="179">
        <f t="shared" ref="U95:U98" si="34">IF(M95=8,1,0)</f>
        <v>0</v>
      </c>
      <c r="V95" s="180">
        <f t="shared" ref="V95:V98" si="35">IF(M95=9,1,0)</f>
        <v>0</v>
      </c>
      <c r="W95" s="13"/>
      <c r="X95" s="152" t="s">
        <v>208</v>
      </c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</row>
    <row r="96" spans="1:37" s="4" customFormat="1" ht="27.95" customHeight="1">
      <c r="A96" s="551"/>
      <c r="B96" s="552"/>
      <c r="C96" s="553"/>
      <c r="D96" s="554"/>
      <c r="E96" s="554"/>
      <c r="F96" s="554"/>
      <c r="G96" s="552"/>
      <c r="H96" s="555"/>
      <c r="I96" s="556"/>
      <c r="J96" s="577"/>
      <c r="K96" s="578"/>
      <c r="L96" s="161" t="s">
        <v>212</v>
      </c>
      <c r="M96" s="227"/>
      <c r="N96" s="179">
        <f t="shared" si="27"/>
        <v>0</v>
      </c>
      <c r="O96" s="179">
        <f t="shared" si="28"/>
        <v>0</v>
      </c>
      <c r="P96" s="179">
        <f t="shared" si="29"/>
        <v>0</v>
      </c>
      <c r="Q96" s="179">
        <f t="shared" si="30"/>
        <v>0</v>
      </c>
      <c r="R96" s="179">
        <f t="shared" si="31"/>
        <v>0</v>
      </c>
      <c r="S96" s="179">
        <f t="shared" si="32"/>
        <v>0</v>
      </c>
      <c r="T96" s="179">
        <f t="shared" si="33"/>
        <v>0</v>
      </c>
      <c r="U96" s="179">
        <f t="shared" si="34"/>
        <v>0</v>
      </c>
      <c r="V96" s="180">
        <f t="shared" si="35"/>
        <v>0</v>
      </c>
      <c r="W96" s="13"/>
      <c r="X96" s="152" t="s">
        <v>209</v>
      </c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</row>
    <row r="97" spans="1:37" s="4" customFormat="1" ht="27.95" customHeight="1">
      <c r="A97" s="418"/>
      <c r="B97" s="387"/>
      <c r="C97" s="385"/>
      <c r="D97" s="386"/>
      <c r="E97" s="386"/>
      <c r="F97" s="386"/>
      <c r="G97" s="387"/>
      <c r="H97" s="385"/>
      <c r="I97" s="387"/>
      <c r="J97" s="388"/>
      <c r="K97" s="389"/>
      <c r="L97" s="161" t="s">
        <v>212</v>
      </c>
      <c r="M97" s="227"/>
      <c r="N97" s="179">
        <f t="shared" si="27"/>
        <v>0</v>
      </c>
      <c r="O97" s="179">
        <f t="shared" si="28"/>
        <v>0</v>
      </c>
      <c r="P97" s="179">
        <f t="shared" si="29"/>
        <v>0</v>
      </c>
      <c r="Q97" s="179">
        <f t="shared" si="30"/>
        <v>0</v>
      </c>
      <c r="R97" s="179">
        <f t="shared" si="31"/>
        <v>0</v>
      </c>
      <c r="S97" s="179">
        <f t="shared" si="32"/>
        <v>0</v>
      </c>
      <c r="T97" s="179">
        <f t="shared" si="33"/>
        <v>0</v>
      </c>
      <c r="U97" s="179">
        <f t="shared" si="34"/>
        <v>0</v>
      </c>
      <c r="V97" s="180">
        <f t="shared" si="35"/>
        <v>0</v>
      </c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</row>
    <row r="98" spans="1:37" s="4" customFormat="1" ht="27.95" customHeight="1" thickBot="1">
      <c r="A98" s="489"/>
      <c r="B98" s="490"/>
      <c r="C98" s="491"/>
      <c r="D98" s="492"/>
      <c r="E98" s="492"/>
      <c r="F98" s="492"/>
      <c r="G98" s="490"/>
      <c r="H98" s="491"/>
      <c r="I98" s="490"/>
      <c r="J98" s="493"/>
      <c r="K98" s="494"/>
      <c r="L98" s="162" t="s">
        <v>212</v>
      </c>
      <c r="M98" s="228"/>
      <c r="N98" s="181">
        <f t="shared" si="27"/>
        <v>0</v>
      </c>
      <c r="O98" s="181">
        <f t="shared" si="28"/>
        <v>0</v>
      </c>
      <c r="P98" s="181">
        <f t="shared" si="29"/>
        <v>0</v>
      </c>
      <c r="Q98" s="181">
        <f t="shared" si="30"/>
        <v>0</v>
      </c>
      <c r="R98" s="181">
        <f t="shared" si="31"/>
        <v>0</v>
      </c>
      <c r="S98" s="181">
        <f t="shared" si="32"/>
        <v>0</v>
      </c>
      <c r="T98" s="181">
        <f t="shared" si="33"/>
        <v>0</v>
      </c>
      <c r="U98" s="181">
        <f t="shared" si="34"/>
        <v>0</v>
      </c>
      <c r="V98" s="182">
        <f t="shared" si="35"/>
        <v>0</v>
      </c>
      <c r="W98" s="146">
        <f>SUM(N86:V98)</f>
        <v>0</v>
      </c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</row>
    <row r="99" spans="1:37" s="4" customFormat="1" ht="36" customHeight="1" thickTop="1">
      <c r="A99" s="419" t="s">
        <v>86</v>
      </c>
      <c r="B99" s="420"/>
      <c r="C99" s="420"/>
      <c r="D99" s="420"/>
      <c r="E99" s="420"/>
      <c r="F99" s="420"/>
      <c r="G99" s="420"/>
      <c r="H99" s="420"/>
      <c r="I99" s="420"/>
      <c r="J99" s="420"/>
      <c r="K99" s="420"/>
      <c r="L99" s="420"/>
      <c r="M99" s="421"/>
      <c r="N99" s="20"/>
      <c r="O99" s="20"/>
      <c r="P99" s="20"/>
      <c r="Q99" s="20"/>
      <c r="R99" s="20"/>
      <c r="S99" s="20"/>
      <c r="T99" s="20"/>
      <c r="U99" s="20"/>
      <c r="V99" s="20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</row>
    <row r="100" spans="1:37" s="4" customFormat="1" ht="18" customHeight="1" thickBot="1">
      <c r="A100" s="43" t="s">
        <v>1</v>
      </c>
      <c r="B100" s="402" t="s">
        <v>102</v>
      </c>
      <c r="C100" s="402"/>
      <c r="D100" s="402"/>
      <c r="E100" s="402"/>
      <c r="F100" s="402"/>
      <c r="G100" s="402"/>
      <c r="H100" s="402"/>
      <c r="I100" s="402"/>
      <c r="J100" s="402"/>
      <c r="K100" s="402"/>
      <c r="L100" s="402"/>
      <c r="M100" s="402"/>
      <c r="N100" s="108"/>
      <c r="O100" s="109"/>
      <c r="P100" s="20"/>
      <c r="Q100" s="20"/>
      <c r="R100" s="20"/>
      <c r="S100" s="20"/>
      <c r="T100" s="20"/>
      <c r="U100" s="20"/>
      <c r="V100" s="20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</row>
    <row r="101" spans="1:37" s="4" customFormat="1" ht="18" customHeight="1" thickTop="1">
      <c r="A101" s="43"/>
      <c r="B101" s="412" t="s">
        <v>24</v>
      </c>
      <c r="C101" s="412"/>
      <c r="D101" s="412"/>
      <c r="E101" s="412"/>
      <c r="F101" s="412"/>
      <c r="G101" s="412"/>
      <c r="H101" s="412"/>
      <c r="I101" s="412"/>
      <c r="J101" s="412"/>
      <c r="K101" s="412"/>
      <c r="L101" s="412"/>
      <c r="M101" s="488"/>
      <c r="N101" s="422" t="s">
        <v>29</v>
      </c>
      <c r="O101" s="423"/>
      <c r="P101" s="423"/>
      <c r="Q101" s="423"/>
      <c r="R101" s="423"/>
      <c r="S101" s="423"/>
      <c r="T101" s="423"/>
      <c r="U101" s="423"/>
      <c r="V101" s="424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</row>
    <row r="102" spans="1:37" s="4" customFormat="1" ht="18" customHeight="1" thickBot="1">
      <c r="A102" s="43"/>
      <c r="B102" s="412" t="s">
        <v>25</v>
      </c>
      <c r="C102" s="412"/>
      <c r="D102" s="412"/>
      <c r="E102" s="412"/>
      <c r="F102" s="412"/>
      <c r="G102" s="412"/>
      <c r="H102" s="412"/>
      <c r="I102" s="412"/>
      <c r="J102" s="412"/>
      <c r="K102" s="412"/>
      <c r="L102" s="412"/>
      <c r="M102" s="488"/>
      <c r="N102" s="425"/>
      <c r="O102" s="426"/>
      <c r="P102" s="426"/>
      <c r="Q102" s="426"/>
      <c r="R102" s="426"/>
      <c r="S102" s="426"/>
      <c r="T102" s="426"/>
      <c r="U102" s="426"/>
      <c r="V102" s="427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</row>
    <row r="103" spans="1:37" s="4" customFormat="1" ht="18" customHeight="1" thickTop="1">
      <c r="A103" s="43"/>
      <c r="B103" s="412" t="s">
        <v>26</v>
      </c>
      <c r="C103" s="412"/>
      <c r="D103" s="412"/>
      <c r="E103" s="412"/>
      <c r="F103" s="412"/>
      <c r="G103" s="412"/>
      <c r="H103" s="412"/>
      <c r="I103" s="412"/>
      <c r="J103" s="412"/>
      <c r="K103" s="412"/>
      <c r="L103" s="412"/>
      <c r="M103" s="412"/>
      <c r="N103" s="436" t="s">
        <v>202</v>
      </c>
      <c r="O103" s="428" t="s">
        <v>3</v>
      </c>
      <c r="P103" s="430" t="s">
        <v>18</v>
      </c>
      <c r="Q103" s="428" t="s">
        <v>21</v>
      </c>
      <c r="R103" s="428" t="s">
        <v>99</v>
      </c>
      <c r="S103" s="432" t="s">
        <v>203</v>
      </c>
      <c r="T103" s="432" t="s">
        <v>19</v>
      </c>
      <c r="U103" s="432" t="s">
        <v>204</v>
      </c>
      <c r="V103" s="434" t="s">
        <v>20</v>
      </c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</row>
    <row r="104" spans="1:37" s="4" customFormat="1" ht="18" customHeight="1">
      <c r="A104" s="43"/>
      <c r="B104" s="412" t="s">
        <v>27</v>
      </c>
      <c r="C104" s="412"/>
      <c r="D104" s="412"/>
      <c r="E104" s="412"/>
      <c r="F104" s="412"/>
      <c r="G104" s="412"/>
      <c r="H104" s="412"/>
      <c r="I104" s="412"/>
      <c r="J104" s="412"/>
      <c r="K104" s="412"/>
      <c r="L104" s="412"/>
      <c r="M104" s="412"/>
      <c r="N104" s="437"/>
      <c r="O104" s="428"/>
      <c r="P104" s="430"/>
      <c r="Q104" s="428"/>
      <c r="R104" s="428"/>
      <c r="S104" s="432"/>
      <c r="T104" s="432"/>
      <c r="U104" s="432"/>
      <c r="V104" s="434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</row>
    <row r="105" spans="1:37" s="4" customFormat="1" ht="18" customHeight="1">
      <c r="A105" s="43" t="s">
        <v>1</v>
      </c>
      <c r="B105" s="412" t="s">
        <v>232</v>
      </c>
      <c r="C105" s="413"/>
      <c r="D105" s="413"/>
      <c r="E105" s="413"/>
      <c r="F105" s="413"/>
      <c r="G105" s="413"/>
      <c r="H105" s="413"/>
      <c r="I105" s="413"/>
      <c r="J105" s="413"/>
      <c r="K105" s="413"/>
      <c r="L105" s="413"/>
      <c r="M105" s="413"/>
      <c r="N105" s="437"/>
      <c r="O105" s="428"/>
      <c r="P105" s="430"/>
      <c r="Q105" s="428"/>
      <c r="R105" s="428"/>
      <c r="S105" s="432"/>
      <c r="T105" s="432"/>
      <c r="U105" s="432"/>
      <c r="V105" s="434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</row>
    <row r="106" spans="1:37" s="4" customFormat="1" ht="18" customHeight="1" thickBot="1">
      <c r="A106" s="43"/>
      <c r="B106" s="412" t="s">
        <v>233</v>
      </c>
      <c r="C106" s="413"/>
      <c r="D106" s="413"/>
      <c r="E106" s="413"/>
      <c r="F106" s="413"/>
      <c r="G106" s="413"/>
      <c r="H106" s="413"/>
      <c r="I106" s="413"/>
      <c r="J106" s="413"/>
      <c r="K106" s="413"/>
      <c r="L106" s="413"/>
      <c r="M106" s="413"/>
      <c r="N106" s="437"/>
      <c r="O106" s="428"/>
      <c r="P106" s="430"/>
      <c r="Q106" s="428"/>
      <c r="R106" s="428"/>
      <c r="S106" s="432"/>
      <c r="T106" s="432"/>
      <c r="U106" s="432"/>
      <c r="V106" s="434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</row>
    <row r="107" spans="1:37" ht="54" customHeight="1" thickTop="1" thickBot="1">
      <c r="A107" s="495" t="s">
        <v>80</v>
      </c>
      <c r="B107" s="411"/>
      <c r="C107" s="410" t="s">
        <v>23</v>
      </c>
      <c r="D107" s="496"/>
      <c r="E107" s="496"/>
      <c r="F107" s="496"/>
      <c r="G107" s="411"/>
      <c r="H107" s="410" t="s">
        <v>83</v>
      </c>
      <c r="I107" s="411"/>
      <c r="J107" s="410" t="s">
        <v>84</v>
      </c>
      <c r="K107" s="411"/>
      <c r="L107" s="76" t="s">
        <v>85</v>
      </c>
      <c r="M107" s="141" t="s">
        <v>2</v>
      </c>
      <c r="N107" s="438"/>
      <c r="O107" s="429"/>
      <c r="P107" s="431"/>
      <c r="Q107" s="429"/>
      <c r="R107" s="429"/>
      <c r="S107" s="433"/>
      <c r="T107" s="433"/>
      <c r="U107" s="433"/>
      <c r="V107" s="435"/>
    </row>
    <row r="108" spans="1:37" ht="27.95" customHeight="1" thickTop="1">
      <c r="A108" s="414"/>
      <c r="B108" s="415"/>
      <c r="C108" s="416"/>
      <c r="D108" s="417"/>
      <c r="E108" s="417"/>
      <c r="F108" s="417"/>
      <c r="G108" s="415"/>
      <c r="H108" s="416"/>
      <c r="I108" s="415"/>
      <c r="J108" s="486"/>
      <c r="K108" s="487"/>
      <c r="L108" s="204"/>
      <c r="M108" s="205"/>
      <c r="N108" s="119" t="s">
        <v>188</v>
      </c>
      <c r="O108" s="119" t="s">
        <v>188</v>
      </c>
      <c r="P108" s="177">
        <f>IF(M108=3,1,0)</f>
        <v>0</v>
      </c>
      <c r="Q108" s="119" t="s">
        <v>188</v>
      </c>
      <c r="R108" s="119" t="s">
        <v>188</v>
      </c>
      <c r="S108" s="119" t="s">
        <v>188</v>
      </c>
      <c r="T108" s="119" t="s">
        <v>188</v>
      </c>
      <c r="U108" s="119" t="s">
        <v>188</v>
      </c>
      <c r="V108" s="122" t="s">
        <v>188</v>
      </c>
      <c r="X108" s="259">
        <v>3</v>
      </c>
    </row>
    <row r="109" spans="1:37" ht="27.95" customHeight="1">
      <c r="A109" s="418"/>
      <c r="B109" s="387"/>
      <c r="C109" s="385"/>
      <c r="D109" s="386"/>
      <c r="E109" s="386"/>
      <c r="F109" s="386"/>
      <c r="G109" s="387"/>
      <c r="H109" s="385"/>
      <c r="I109" s="387"/>
      <c r="J109" s="461"/>
      <c r="K109" s="462"/>
      <c r="L109" s="206"/>
      <c r="M109" s="207"/>
      <c r="N109" s="120" t="s">
        <v>188</v>
      </c>
      <c r="O109" s="120" t="s">
        <v>188</v>
      </c>
      <c r="P109" s="179">
        <f>IF(M109=3,1,0)</f>
        <v>0</v>
      </c>
      <c r="Q109" s="120" t="s">
        <v>188</v>
      </c>
      <c r="R109" s="120" t="s">
        <v>188</v>
      </c>
      <c r="S109" s="120" t="s">
        <v>188</v>
      </c>
      <c r="T109" s="120" t="s">
        <v>188</v>
      </c>
      <c r="U109" s="120" t="s">
        <v>188</v>
      </c>
      <c r="V109" s="123" t="s">
        <v>188</v>
      </c>
      <c r="W109" s="94"/>
    </row>
    <row r="110" spans="1:37" ht="27.95" customHeight="1">
      <c r="A110" s="418"/>
      <c r="B110" s="387"/>
      <c r="C110" s="385"/>
      <c r="D110" s="386"/>
      <c r="E110" s="386"/>
      <c r="F110" s="386"/>
      <c r="G110" s="387"/>
      <c r="H110" s="385"/>
      <c r="I110" s="387"/>
      <c r="J110" s="461"/>
      <c r="K110" s="462"/>
      <c r="L110" s="206"/>
      <c r="M110" s="207" t="str">
        <f t="shared" ref="M110:M111" si="36">IF(C110&lt;&gt;"",3,IF(C110="",""))</f>
        <v/>
      </c>
      <c r="N110" s="120" t="s">
        <v>188</v>
      </c>
      <c r="O110" s="120" t="s">
        <v>188</v>
      </c>
      <c r="P110" s="179">
        <f>IF(M110=3,1,0)</f>
        <v>0</v>
      </c>
      <c r="Q110" s="120" t="s">
        <v>188</v>
      </c>
      <c r="R110" s="120" t="s">
        <v>188</v>
      </c>
      <c r="S110" s="120" t="s">
        <v>188</v>
      </c>
      <c r="T110" s="120" t="s">
        <v>188</v>
      </c>
      <c r="U110" s="120" t="s">
        <v>188</v>
      </c>
      <c r="V110" s="123" t="s">
        <v>188</v>
      </c>
    </row>
    <row r="111" spans="1:37" ht="27.95" customHeight="1">
      <c r="A111" s="418"/>
      <c r="B111" s="387"/>
      <c r="C111" s="385"/>
      <c r="D111" s="386"/>
      <c r="E111" s="386"/>
      <c r="F111" s="386"/>
      <c r="G111" s="387"/>
      <c r="H111" s="385"/>
      <c r="I111" s="387"/>
      <c r="J111" s="461"/>
      <c r="K111" s="462"/>
      <c r="L111" s="206"/>
      <c r="M111" s="207" t="str">
        <f t="shared" si="36"/>
        <v/>
      </c>
      <c r="N111" s="120" t="s">
        <v>188</v>
      </c>
      <c r="O111" s="120" t="s">
        <v>188</v>
      </c>
      <c r="P111" s="179">
        <f>IF(M111=3,1,0)</f>
        <v>0</v>
      </c>
      <c r="Q111" s="120" t="s">
        <v>188</v>
      </c>
      <c r="R111" s="120" t="s">
        <v>188</v>
      </c>
      <c r="S111" s="120" t="s">
        <v>188</v>
      </c>
      <c r="T111" s="120" t="s">
        <v>188</v>
      </c>
      <c r="U111" s="120" t="s">
        <v>188</v>
      </c>
      <c r="V111" s="123" t="s">
        <v>188</v>
      </c>
    </row>
    <row r="112" spans="1:37" ht="27.95" customHeight="1" thickBot="1">
      <c r="A112" s="477"/>
      <c r="B112" s="478"/>
      <c r="C112" s="497"/>
      <c r="D112" s="498"/>
      <c r="E112" s="498"/>
      <c r="F112" s="498"/>
      <c r="G112" s="478"/>
      <c r="H112" s="497"/>
      <c r="I112" s="478"/>
      <c r="J112" s="561"/>
      <c r="K112" s="562"/>
      <c r="L112" s="208"/>
      <c r="M112" s="209" t="str">
        <f>IF(C112&lt;&gt;"",3,IF(C112="",""))</f>
        <v/>
      </c>
      <c r="N112" s="147" t="s">
        <v>188</v>
      </c>
      <c r="O112" s="147" t="s">
        <v>188</v>
      </c>
      <c r="P112" s="184">
        <f>IF(M112=3,1,0)</f>
        <v>0</v>
      </c>
      <c r="Q112" s="147" t="s">
        <v>188</v>
      </c>
      <c r="R112" s="147" t="s">
        <v>188</v>
      </c>
      <c r="S112" s="147" t="s">
        <v>188</v>
      </c>
      <c r="T112" s="147" t="s">
        <v>188</v>
      </c>
      <c r="U112" s="147" t="s">
        <v>188</v>
      </c>
      <c r="V112" s="148" t="s">
        <v>188</v>
      </c>
    </row>
    <row r="113" spans="1:24" ht="36" customHeight="1" thickTop="1" thickBot="1">
      <c r="A113" s="520" t="s">
        <v>210</v>
      </c>
      <c r="B113" s="521"/>
      <c r="C113" s="525" t="s">
        <v>211</v>
      </c>
      <c r="D113" s="526"/>
      <c r="E113" s="526"/>
      <c r="F113" s="526"/>
      <c r="G113" s="521"/>
      <c r="H113" s="525" t="s">
        <v>213</v>
      </c>
      <c r="I113" s="521"/>
      <c r="J113" s="482" t="s">
        <v>127</v>
      </c>
      <c r="K113" s="483"/>
      <c r="L113" s="142" t="s">
        <v>126</v>
      </c>
      <c r="M113" s="44" t="s">
        <v>2</v>
      </c>
      <c r="N113" s="144" t="s">
        <v>188</v>
      </c>
      <c r="O113" s="144" t="s">
        <v>188</v>
      </c>
      <c r="P113" s="143" t="s">
        <v>188</v>
      </c>
      <c r="Q113" s="144" t="s">
        <v>188</v>
      </c>
      <c r="R113" s="144" t="s">
        <v>188</v>
      </c>
      <c r="S113" s="144" t="s">
        <v>188</v>
      </c>
      <c r="T113" s="144" t="s">
        <v>188</v>
      </c>
      <c r="U113" s="144" t="s">
        <v>188</v>
      </c>
      <c r="V113" s="145" t="s">
        <v>188</v>
      </c>
    </row>
    <row r="114" spans="1:24" ht="27.95" customHeight="1" thickTop="1">
      <c r="A114" s="484"/>
      <c r="B114" s="485"/>
      <c r="C114" s="579"/>
      <c r="D114" s="580"/>
      <c r="E114" s="580"/>
      <c r="F114" s="580"/>
      <c r="G114" s="485"/>
      <c r="H114" s="581"/>
      <c r="I114" s="582"/>
      <c r="J114" s="583"/>
      <c r="K114" s="584"/>
      <c r="L114" s="163" t="s">
        <v>212</v>
      </c>
      <c r="M114" s="226"/>
      <c r="N114" s="149" t="s">
        <v>188</v>
      </c>
      <c r="O114" s="149" t="s">
        <v>188</v>
      </c>
      <c r="P114" s="183">
        <f>IF(M114=3,1,0)</f>
        <v>0</v>
      </c>
      <c r="Q114" s="149" t="s">
        <v>188</v>
      </c>
      <c r="R114" s="149" t="s">
        <v>188</v>
      </c>
      <c r="S114" s="149" t="s">
        <v>188</v>
      </c>
      <c r="T114" s="149" t="s">
        <v>188</v>
      </c>
      <c r="U114" s="149" t="s">
        <v>188</v>
      </c>
      <c r="V114" s="150" t="s">
        <v>188</v>
      </c>
    </row>
    <row r="115" spans="1:24" ht="27.95" customHeight="1">
      <c r="A115" s="585"/>
      <c r="B115" s="481"/>
      <c r="C115" s="479"/>
      <c r="D115" s="480"/>
      <c r="E115" s="480"/>
      <c r="F115" s="480"/>
      <c r="G115" s="481"/>
      <c r="H115" s="515"/>
      <c r="I115" s="516"/>
      <c r="J115" s="575"/>
      <c r="K115" s="576"/>
      <c r="L115" s="164" t="s">
        <v>212</v>
      </c>
      <c r="M115" s="227" t="str">
        <f t="shared" ref="M115:M118" si="37">IF(C115&lt;&gt;"",3,IF(C115="",""))</f>
        <v/>
      </c>
      <c r="N115" s="120" t="s">
        <v>188</v>
      </c>
      <c r="O115" s="120" t="s">
        <v>188</v>
      </c>
      <c r="P115" s="179">
        <f>IF(M115=3,1,0)</f>
        <v>0</v>
      </c>
      <c r="Q115" s="120" t="s">
        <v>188</v>
      </c>
      <c r="R115" s="120" t="s">
        <v>188</v>
      </c>
      <c r="S115" s="120" t="s">
        <v>188</v>
      </c>
      <c r="T115" s="120" t="s">
        <v>188</v>
      </c>
      <c r="U115" s="120" t="s">
        <v>188</v>
      </c>
      <c r="V115" s="123" t="s">
        <v>188</v>
      </c>
    </row>
    <row r="116" spans="1:24" ht="27.95" customHeight="1">
      <c r="A116" s="585"/>
      <c r="B116" s="481"/>
      <c r="C116" s="479"/>
      <c r="D116" s="480"/>
      <c r="E116" s="480"/>
      <c r="F116" s="480"/>
      <c r="G116" s="481"/>
      <c r="H116" s="515"/>
      <c r="I116" s="516"/>
      <c r="J116" s="575"/>
      <c r="K116" s="576"/>
      <c r="L116" s="164" t="s">
        <v>212</v>
      </c>
      <c r="M116" s="227" t="str">
        <f t="shared" si="37"/>
        <v/>
      </c>
      <c r="N116" s="120" t="s">
        <v>188</v>
      </c>
      <c r="O116" s="120" t="s">
        <v>188</v>
      </c>
      <c r="P116" s="179">
        <f>IF(M116=3,1,0)</f>
        <v>0</v>
      </c>
      <c r="Q116" s="120" t="s">
        <v>188</v>
      </c>
      <c r="R116" s="120" t="s">
        <v>188</v>
      </c>
      <c r="S116" s="120" t="s">
        <v>188</v>
      </c>
      <c r="T116" s="120" t="s">
        <v>188</v>
      </c>
      <c r="U116" s="120" t="s">
        <v>188</v>
      </c>
      <c r="V116" s="123" t="s">
        <v>188</v>
      </c>
    </row>
    <row r="117" spans="1:24" ht="27.95" customHeight="1">
      <c r="A117" s="585"/>
      <c r="B117" s="481"/>
      <c r="C117" s="479"/>
      <c r="D117" s="480"/>
      <c r="E117" s="480"/>
      <c r="F117" s="480"/>
      <c r="G117" s="481"/>
      <c r="H117" s="515"/>
      <c r="I117" s="516"/>
      <c r="J117" s="575"/>
      <c r="K117" s="576"/>
      <c r="L117" s="164" t="s">
        <v>212</v>
      </c>
      <c r="M117" s="227" t="str">
        <f t="shared" si="37"/>
        <v/>
      </c>
      <c r="N117" s="120" t="s">
        <v>188</v>
      </c>
      <c r="O117" s="120" t="s">
        <v>188</v>
      </c>
      <c r="P117" s="179">
        <f>IF(M117=3,1,0)</f>
        <v>0</v>
      </c>
      <c r="Q117" s="120" t="s">
        <v>188</v>
      </c>
      <c r="R117" s="120" t="s">
        <v>188</v>
      </c>
      <c r="S117" s="120" t="s">
        <v>188</v>
      </c>
      <c r="T117" s="120" t="s">
        <v>188</v>
      </c>
      <c r="U117" s="120" t="s">
        <v>188</v>
      </c>
      <c r="V117" s="123" t="s">
        <v>188</v>
      </c>
    </row>
    <row r="118" spans="1:24" ht="27.95" customHeight="1" thickBot="1">
      <c r="A118" s="471"/>
      <c r="B118" s="472"/>
      <c r="C118" s="473"/>
      <c r="D118" s="474"/>
      <c r="E118" s="474"/>
      <c r="F118" s="474"/>
      <c r="G118" s="472"/>
      <c r="H118" s="475"/>
      <c r="I118" s="476"/>
      <c r="J118" s="586"/>
      <c r="K118" s="587"/>
      <c r="L118" s="165" t="s">
        <v>212</v>
      </c>
      <c r="M118" s="229" t="str">
        <f t="shared" si="37"/>
        <v/>
      </c>
      <c r="N118" s="147" t="s">
        <v>188</v>
      </c>
      <c r="O118" s="147" t="s">
        <v>188</v>
      </c>
      <c r="P118" s="184">
        <f>IF(M118=3,1,0)</f>
        <v>0</v>
      </c>
      <c r="Q118" s="147" t="s">
        <v>188</v>
      </c>
      <c r="R118" s="147" t="s">
        <v>188</v>
      </c>
      <c r="S118" s="147" t="s">
        <v>188</v>
      </c>
      <c r="T118" s="147" t="s">
        <v>188</v>
      </c>
      <c r="U118" s="147" t="s">
        <v>188</v>
      </c>
      <c r="V118" s="148" t="s">
        <v>188</v>
      </c>
    </row>
    <row r="119" spans="1:24" ht="36" customHeight="1" thickTop="1" thickBot="1">
      <c r="A119" s="520" t="s">
        <v>128</v>
      </c>
      <c r="B119" s="521"/>
      <c r="C119" s="390" t="s">
        <v>129</v>
      </c>
      <c r="D119" s="392"/>
      <c r="E119" s="392"/>
      <c r="F119" s="392"/>
      <c r="G119" s="391"/>
      <c r="H119" s="525" t="s">
        <v>130</v>
      </c>
      <c r="I119" s="521"/>
      <c r="J119" s="482" t="s">
        <v>131</v>
      </c>
      <c r="K119" s="483"/>
      <c r="L119" s="142" t="s">
        <v>132</v>
      </c>
      <c r="M119" s="44" t="s">
        <v>2</v>
      </c>
      <c r="N119" s="144" t="s">
        <v>188</v>
      </c>
      <c r="O119" s="144" t="s">
        <v>188</v>
      </c>
      <c r="P119" s="143" t="s">
        <v>188</v>
      </c>
      <c r="Q119" s="144" t="s">
        <v>188</v>
      </c>
      <c r="R119" s="144" t="s">
        <v>188</v>
      </c>
      <c r="S119" s="144" t="s">
        <v>188</v>
      </c>
      <c r="T119" s="144" t="s">
        <v>188</v>
      </c>
      <c r="U119" s="144" t="s">
        <v>188</v>
      </c>
      <c r="V119" s="145" t="s">
        <v>188</v>
      </c>
    </row>
    <row r="120" spans="1:24" ht="27.95" customHeight="1" thickTop="1">
      <c r="A120" s="484"/>
      <c r="B120" s="485"/>
      <c r="C120" s="579"/>
      <c r="D120" s="580"/>
      <c r="E120" s="580"/>
      <c r="F120" s="580"/>
      <c r="G120" s="485"/>
      <c r="H120" s="581"/>
      <c r="I120" s="582"/>
      <c r="J120" s="583"/>
      <c r="K120" s="584"/>
      <c r="L120" s="230"/>
      <c r="M120" s="226"/>
      <c r="N120" s="149" t="s">
        <v>188</v>
      </c>
      <c r="O120" s="149" t="s">
        <v>188</v>
      </c>
      <c r="P120" s="183">
        <f>IF(M120=3,1,0)</f>
        <v>0</v>
      </c>
      <c r="Q120" s="149" t="s">
        <v>188</v>
      </c>
      <c r="R120" s="149" t="s">
        <v>188</v>
      </c>
      <c r="S120" s="149" t="s">
        <v>188</v>
      </c>
      <c r="T120" s="149" t="s">
        <v>188</v>
      </c>
      <c r="U120" s="149" t="s">
        <v>188</v>
      </c>
      <c r="V120" s="150" t="s">
        <v>188</v>
      </c>
      <c r="X120" s="140" t="s">
        <v>133</v>
      </c>
    </row>
    <row r="121" spans="1:24" ht="27.95" customHeight="1" thickBot="1">
      <c r="A121" s="463"/>
      <c r="B121" s="464"/>
      <c r="C121" s="465"/>
      <c r="D121" s="466"/>
      <c r="E121" s="466"/>
      <c r="F121" s="466"/>
      <c r="G121" s="464"/>
      <c r="H121" s="467"/>
      <c r="I121" s="468"/>
      <c r="J121" s="469"/>
      <c r="K121" s="470"/>
      <c r="L121" s="231"/>
      <c r="M121" s="228" t="str">
        <f>IF(C121&lt;&gt;"",3,IF(C121="",""))</f>
        <v/>
      </c>
      <c r="N121" s="121" t="s">
        <v>188</v>
      </c>
      <c r="O121" s="121" t="s">
        <v>188</v>
      </c>
      <c r="P121" s="181">
        <f>IF(M121=3,1,0)</f>
        <v>0</v>
      </c>
      <c r="Q121" s="121" t="s">
        <v>188</v>
      </c>
      <c r="R121" s="121" t="s">
        <v>188</v>
      </c>
      <c r="S121" s="121" t="s">
        <v>188</v>
      </c>
      <c r="T121" s="121" t="s">
        <v>188</v>
      </c>
      <c r="U121" s="121" t="s">
        <v>188</v>
      </c>
      <c r="V121" s="124" t="s">
        <v>188</v>
      </c>
      <c r="X121" s="140" t="s">
        <v>198</v>
      </c>
    </row>
    <row r="122" spans="1:24" ht="36" customHeight="1" thickTop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 s="603" t="s">
        <v>202</v>
      </c>
      <c r="O122" s="594" t="s">
        <v>3</v>
      </c>
      <c r="P122" s="594" t="s">
        <v>18</v>
      </c>
      <c r="Q122" s="594" t="s">
        <v>4</v>
      </c>
      <c r="R122" s="597" t="s">
        <v>99</v>
      </c>
      <c r="S122" s="594" t="s">
        <v>203</v>
      </c>
      <c r="T122" s="594" t="s">
        <v>19</v>
      </c>
      <c r="U122" s="594" t="s">
        <v>204</v>
      </c>
      <c r="V122" s="600" t="s">
        <v>20</v>
      </c>
    </row>
    <row r="123" spans="1:24" ht="36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 s="604"/>
      <c r="O123" s="595"/>
      <c r="P123" s="595"/>
      <c r="Q123" s="595"/>
      <c r="R123" s="598"/>
      <c r="S123" s="595"/>
      <c r="T123" s="595"/>
      <c r="U123" s="595"/>
      <c r="V123" s="601"/>
    </row>
    <row r="124" spans="1:24" ht="36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 s="604"/>
      <c r="O124" s="595"/>
      <c r="P124" s="595"/>
      <c r="Q124" s="595"/>
      <c r="R124" s="598"/>
      <c r="S124" s="595"/>
      <c r="T124" s="595"/>
      <c r="U124" s="595"/>
      <c r="V124" s="601"/>
    </row>
    <row r="125" spans="1:24" ht="36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 s="604"/>
      <c r="O125" s="595"/>
      <c r="P125" s="595"/>
      <c r="Q125" s="595"/>
      <c r="R125" s="598"/>
      <c r="S125" s="595"/>
      <c r="T125" s="595"/>
      <c r="U125" s="595"/>
      <c r="V125" s="601"/>
    </row>
    <row r="126" spans="1:24" ht="36" customHeight="1" thickBo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 s="605"/>
      <c r="O126" s="596"/>
      <c r="P126" s="596"/>
      <c r="Q126" s="596"/>
      <c r="R126" s="599"/>
      <c r="S126" s="596"/>
      <c r="T126" s="596"/>
      <c r="U126" s="596"/>
      <c r="V126" s="602"/>
    </row>
    <row r="127" spans="1:24" ht="36" customHeight="1">
      <c r="A127" s="455" t="s">
        <v>173</v>
      </c>
      <c r="B127" s="455"/>
      <c r="C127" s="455"/>
      <c r="D127" s="455"/>
      <c r="E127" s="455"/>
      <c r="F127" s="455"/>
      <c r="G127" s="455"/>
      <c r="H127" s="455"/>
      <c r="I127" s="455"/>
      <c r="J127" s="455"/>
      <c r="K127" s="455"/>
      <c r="L127" s="455"/>
      <c r="M127" s="456"/>
      <c r="N127" s="185">
        <f t="shared" ref="N127:V127" si="38">SUM(N40:N53,N63:N76)</f>
        <v>0</v>
      </c>
      <c r="O127" s="186">
        <f t="shared" si="38"/>
        <v>0</v>
      </c>
      <c r="P127" s="186">
        <f t="shared" si="38"/>
        <v>0</v>
      </c>
      <c r="Q127" s="187">
        <f t="shared" si="38"/>
        <v>0</v>
      </c>
      <c r="R127" s="186">
        <f t="shared" si="38"/>
        <v>0</v>
      </c>
      <c r="S127" s="186">
        <f t="shared" si="38"/>
        <v>0</v>
      </c>
      <c r="T127" s="186">
        <f t="shared" si="38"/>
        <v>0</v>
      </c>
      <c r="U127" s="186">
        <f t="shared" si="38"/>
        <v>0</v>
      </c>
      <c r="V127" s="188">
        <f t="shared" si="38"/>
        <v>0</v>
      </c>
      <c r="W127" s="49"/>
    </row>
    <row r="128" spans="1:24" ht="36" customHeight="1">
      <c r="A128" s="571" t="s">
        <v>174</v>
      </c>
      <c r="B128" s="571"/>
      <c r="C128" s="571"/>
      <c r="D128" s="571"/>
      <c r="E128" s="571"/>
      <c r="F128" s="571"/>
      <c r="G128" s="571"/>
      <c r="H128" s="571"/>
      <c r="I128" s="571"/>
      <c r="J128" s="571"/>
      <c r="K128" s="571"/>
      <c r="L128" s="571"/>
      <c r="M128" s="572"/>
      <c r="N128" s="189">
        <f>SUM(N86:N98)</f>
        <v>0</v>
      </c>
      <c r="O128" s="190">
        <f>SUM(O86:O98)</f>
        <v>0</v>
      </c>
      <c r="P128" s="190">
        <f t="shared" ref="P128:U128" si="39">SUM(P86:P98)</f>
        <v>0</v>
      </c>
      <c r="Q128" s="190">
        <f t="shared" si="39"/>
        <v>0</v>
      </c>
      <c r="R128" s="190">
        <f t="shared" si="39"/>
        <v>0</v>
      </c>
      <c r="S128" s="190">
        <f t="shared" si="39"/>
        <v>0</v>
      </c>
      <c r="T128" s="190">
        <f t="shared" si="39"/>
        <v>0</v>
      </c>
      <c r="U128" s="190">
        <f t="shared" si="39"/>
        <v>0</v>
      </c>
      <c r="V128" s="191">
        <f>SUM(V86:V98)</f>
        <v>0</v>
      </c>
      <c r="W128" s="146">
        <f>SUM(N128:V128)</f>
        <v>0</v>
      </c>
    </row>
    <row r="129" spans="1:23" ht="36" customHeight="1">
      <c r="A129" s="457" t="s">
        <v>175</v>
      </c>
      <c r="B129" s="457"/>
      <c r="C129" s="457"/>
      <c r="D129" s="457"/>
      <c r="E129" s="457"/>
      <c r="F129" s="457"/>
      <c r="G129" s="457"/>
      <c r="H129" s="457"/>
      <c r="I129" s="457"/>
      <c r="J129" s="457"/>
      <c r="K129" s="457"/>
      <c r="L129" s="457"/>
      <c r="M129" s="458"/>
      <c r="N129" s="588">
        <v>10</v>
      </c>
      <c r="O129" s="589"/>
      <c r="P129" s="589"/>
      <c r="Q129" s="589"/>
      <c r="R129" s="589"/>
      <c r="S129" s="589"/>
      <c r="T129" s="589"/>
      <c r="U129" s="589"/>
      <c r="V129" s="590"/>
      <c r="W129" s="49"/>
    </row>
    <row r="130" spans="1:23" ht="36" customHeight="1">
      <c r="A130" s="457" t="s">
        <v>176</v>
      </c>
      <c r="B130" s="457"/>
      <c r="C130" s="457"/>
      <c r="D130" s="457"/>
      <c r="E130" s="457"/>
      <c r="F130" s="457"/>
      <c r="G130" s="457"/>
      <c r="H130" s="457"/>
      <c r="I130" s="457"/>
      <c r="J130" s="457"/>
      <c r="K130" s="457"/>
      <c r="L130" s="457"/>
      <c r="M130" s="458"/>
      <c r="N130" s="591">
        <f>IF(W128&gt;=10,10,IF(W128&lt;9,W128))</f>
        <v>0</v>
      </c>
      <c r="O130" s="592"/>
      <c r="P130" s="592"/>
      <c r="Q130" s="592"/>
      <c r="R130" s="592"/>
      <c r="S130" s="592"/>
      <c r="T130" s="592"/>
      <c r="U130" s="592"/>
      <c r="V130" s="593"/>
      <c r="W130" s="49"/>
    </row>
    <row r="131" spans="1:23" ht="36" customHeight="1">
      <c r="A131" s="457" t="s">
        <v>177</v>
      </c>
      <c r="B131" s="457"/>
      <c r="C131" s="457"/>
      <c r="D131" s="457"/>
      <c r="E131" s="457"/>
      <c r="F131" s="457"/>
      <c r="G131" s="457"/>
      <c r="H131" s="457"/>
      <c r="I131" s="457"/>
      <c r="J131" s="457"/>
      <c r="K131" s="457"/>
      <c r="L131" s="457"/>
      <c r="M131" s="458"/>
      <c r="N131" s="192"/>
      <c r="O131" s="193"/>
      <c r="P131" s="193"/>
      <c r="Q131" s="166">
        <f>SUM(Q86:Q91)+SUM(Q93:Q98)</f>
        <v>0</v>
      </c>
      <c r="R131" s="193"/>
      <c r="S131" s="193"/>
      <c r="T131" s="193"/>
      <c r="U131" s="193"/>
      <c r="V131" s="194"/>
      <c r="W131" s="49"/>
    </row>
    <row r="132" spans="1:23" ht="36" customHeight="1">
      <c r="A132" s="457" t="s">
        <v>196</v>
      </c>
      <c r="B132" s="457"/>
      <c r="C132" s="457"/>
      <c r="D132" s="457"/>
      <c r="E132" s="457"/>
      <c r="F132" s="457"/>
      <c r="G132" s="457"/>
      <c r="H132" s="457"/>
      <c r="I132" s="457"/>
      <c r="J132" s="457"/>
      <c r="K132" s="457"/>
      <c r="L132" s="457"/>
      <c r="M132" s="458"/>
      <c r="N132" s="195"/>
      <c r="O132" s="196"/>
      <c r="P132" s="196"/>
      <c r="Q132" s="167">
        <v>1</v>
      </c>
      <c r="R132" s="196"/>
      <c r="S132" s="196"/>
      <c r="T132" s="196"/>
      <c r="U132" s="196"/>
      <c r="V132" s="197"/>
      <c r="W132" s="49"/>
    </row>
    <row r="133" spans="1:23" ht="36" customHeight="1">
      <c r="A133" s="569" t="s">
        <v>197</v>
      </c>
      <c r="B133" s="569"/>
      <c r="C133" s="569"/>
      <c r="D133" s="569"/>
      <c r="E133" s="569"/>
      <c r="F133" s="569"/>
      <c r="G133" s="569"/>
      <c r="H133" s="569"/>
      <c r="I133" s="569"/>
      <c r="J133" s="569"/>
      <c r="K133" s="569"/>
      <c r="L133" s="569"/>
      <c r="M133" s="570"/>
      <c r="N133" s="168"/>
      <c r="O133" s="169"/>
      <c r="P133" s="169"/>
      <c r="Q133" s="170" t="str">
        <f>IF(Q131&gt;=1,"Yes","No")</f>
        <v>No</v>
      </c>
      <c r="R133" s="169"/>
      <c r="S133" s="169"/>
      <c r="T133" s="169"/>
      <c r="U133" s="169"/>
      <c r="V133" s="171"/>
      <c r="W133" s="49"/>
    </row>
    <row r="134" spans="1:23" ht="36" customHeight="1">
      <c r="A134" s="571" t="s">
        <v>178</v>
      </c>
      <c r="B134" s="571"/>
      <c r="C134" s="571"/>
      <c r="D134" s="571"/>
      <c r="E134" s="571"/>
      <c r="F134" s="571"/>
      <c r="G134" s="571"/>
      <c r="H134" s="571"/>
      <c r="I134" s="571"/>
      <c r="J134" s="571"/>
      <c r="K134" s="571"/>
      <c r="L134" s="571"/>
      <c r="M134" s="572"/>
      <c r="N134" s="189"/>
      <c r="O134" s="190"/>
      <c r="P134" s="201">
        <f>SUM(P108:P112)+SUM(P114:P118)+SUM(P120:P121)</f>
        <v>0</v>
      </c>
      <c r="Q134" s="190"/>
      <c r="R134" s="190"/>
      <c r="S134" s="190"/>
      <c r="T134" s="190"/>
      <c r="U134" s="190"/>
      <c r="V134" s="191"/>
      <c r="W134" s="49"/>
    </row>
    <row r="135" spans="1:23" ht="36" customHeight="1">
      <c r="A135" s="457" t="s">
        <v>194</v>
      </c>
      <c r="B135" s="457"/>
      <c r="C135" s="457"/>
      <c r="D135" s="457"/>
      <c r="E135" s="457"/>
      <c r="F135" s="457"/>
      <c r="G135" s="457"/>
      <c r="H135" s="457"/>
      <c r="I135" s="457"/>
      <c r="J135" s="457"/>
      <c r="K135" s="457"/>
      <c r="L135" s="457"/>
      <c r="M135" s="458"/>
      <c r="N135" s="198"/>
      <c r="O135" s="199"/>
      <c r="P135" s="202">
        <v>1</v>
      </c>
      <c r="Q135" s="199"/>
      <c r="R135" s="199"/>
      <c r="S135" s="199"/>
      <c r="T135" s="199"/>
      <c r="U135" s="199"/>
      <c r="V135" s="200"/>
    </row>
    <row r="136" spans="1:23" ht="36" customHeight="1" thickBot="1">
      <c r="A136" s="459" t="s">
        <v>195</v>
      </c>
      <c r="B136" s="459"/>
      <c r="C136" s="459"/>
      <c r="D136" s="459"/>
      <c r="E136" s="459"/>
      <c r="F136" s="459"/>
      <c r="G136" s="459"/>
      <c r="H136" s="459"/>
      <c r="I136" s="459"/>
      <c r="J136" s="459"/>
      <c r="K136" s="459"/>
      <c r="L136" s="459"/>
      <c r="M136" s="460"/>
      <c r="N136" s="172"/>
      <c r="O136" s="173"/>
      <c r="P136" s="174" t="str">
        <f>IF(P134&gt;=1,"Yes","No")</f>
        <v>No</v>
      </c>
      <c r="Q136" s="175"/>
      <c r="R136" s="173"/>
      <c r="S136" s="173"/>
      <c r="T136" s="173"/>
      <c r="U136" s="173"/>
      <c r="V136" s="176"/>
    </row>
    <row r="137" spans="1:23" ht="36" customHeight="1" thickBot="1">
      <c r="A137" s="111" t="s">
        <v>87</v>
      </c>
      <c r="B137" s="111"/>
      <c r="C137"/>
      <c r="D137"/>
      <c r="E137"/>
      <c r="F137"/>
      <c r="G137"/>
      <c r="H137"/>
      <c r="I137"/>
      <c r="J137"/>
      <c r="K137"/>
      <c r="L137"/>
      <c r="M137"/>
    </row>
    <row r="138" spans="1:23" ht="36" customHeight="1" thickTop="1" thickBot="1">
      <c r="A138" s="452" t="s">
        <v>189</v>
      </c>
      <c r="B138" s="453"/>
      <c r="C138" s="453"/>
      <c r="D138" s="453"/>
      <c r="E138" s="453"/>
      <c r="F138" s="453"/>
      <c r="G138" s="453"/>
      <c r="H138" s="453"/>
      <c r="I138" s="453"/>
      <c r="J138" s="454"/>
      <c r="K138" s="50"/>
      <c r="L138" s="51"/>
      <c r="M138" s="450">
        <f>SUM(N127:V127,N130,P134)</f>
        <v>0</v>
      </c>
      <c r="N138" s="451"/>
      <c r="O138" s="110"/>
    </row>
    <row r="139" spans="1:23" ht="20.25" thickTop="1">
      <c r="A139" s="15"/>
      <c r="B139" s="92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573" t="str">
        <f>IF(M138&gt;=40,"⇒様式3は記載不要",IF(AND(M138&lt;=39,M138&gt;=29),"⇒様式3へ",IF(M138&lt;=28,"⇒28点以上必要")))</f>
        <v>⇒28点以上必要</v>
      </c>
      <c r="N139" s="574"/>
    </row>
    <row r="140" spans="1:23">
      <c r="B140" s="93"/>
    </row>
  </sheetData>
  <mergeCells count="351">
    <mergeCell ref="A128:M128"/>
    <mergeCell ref="A129:M129"/>
    <mergeCell ref="N129:V129"/>
    <mergeCell ref="A130:M130"/>
    <mergeCell ref="N130:V130"/>
    <mergeCell ref="P122:P126"/>
    <mergeCell ref="Q122:Q126"/>
    <mergeCell ref="R122:R126"/>
    <mergeCell ref="J116:K116"/>
    <mergeCell ref="A117:B117"/>
    <mergeCell ref="C117:G117"/>
    <mergeCell ref="H117:I117"/>
    <mergeCell ref="J117:K117"/>
    <mergeCell ref="S122:S126"/>
    <mergeCell ref="T122:T126"/>
    <mergeCell ref="U122:U126"/>
    <mergeCell ref="V122:V126"/>
    <mergeCell ref="A120:B120"/>
    <mergeCell ref="C120:G120"/>
    <mergeCell ref="H120:I120"/>
    <mergeCell ref="J120:K120"/>
    <mergeCell ref="N122:N126"/>
    <mergeCell ref="O122:O126"/>
    <mergeCell ref="A132:M132"/>
    <mergeCell ref="A133:M133"/>
    <mergeCell ref="A131:M131"/>
    <mergeCell ref="A134:M134"/>
    <mergeCell ref="M139:N139"/>
    <mergeCell ref="B84:M84"/>
    <mergeCell ref="B83:M83"/>
    <mergeCell ref="J115:K115"/>
    <mergeCell ref="J96:K96"/>
    <mergeCell ref="A113:B113"/>
    <mergeCell ref="C113:G113"/>
    <mergeCell ref="H113:I113"/>
    <mergeCell ref="J119:K119"/>
    <mergeCell ref="C114:G114"/>
    <mergeCell ref="H114:I114"/>
    <mergeCell ref="J114:K114"/>
    <mergeCell ref="A115:B115"/>
    <mergeCell ref="J118:K118"/>
    <mergeCell ref="A119:B119"/>
    <mergeCell ref="C119:G119"/>
    <mergeCell ref="H119:I119"/>
    <mergeCell ref="A116:B116"/>
    <mergeCell ref="C116:G116"/>
    <mergeCell ref="H116:I116"/>
    <mergeCell ref="C112:G112"/>
    <mergeCell ref="B30:M30"/>
    <mergeCell ref="H112:I112"/>
    <mergeCell ref="J112:K112"/>
    <mergeCell ref="A109:B109"/>
    <mergeCell ref="C109:G109"/>
    <mergeCell ref="H109:I109"/>
    <mergeCell ref="J109:K109"/>
    <mergeCell ref="C89:G89"/>
    <mergeCell ref="A93:B93"/>
    <mergeCell ref="C93:G93"/>
    <mergeCell ref="H93:I93"/>
    <mergeCell ref="A73:B73"/>
    <mergeCell ref="A76:B76"/>
    <mergeCell ref="C72:G72"/>
    <mergeCell ref="H72:I72"/>
    <mergeCell ref="H64:I64"/>
    <mergeCell ref="C64:G64"/>
    <mergeCell ref="J62:K62"/>
    <mergeCell ref="A44:B44"/>
    <mergeCell ref="C44:G44"/>
    <mergeCell ref="H44:I44"/>
    <mergeCell ref="J44:K44"/>
    <mergeCell ref="B35:M35"/>
    <mergeCell ref="N6:V6"/>
    <mergeCell ref="A95:B95"/>
    <mergeCell ref="C95:G95"/>
    <mergeCell ref="H95:I95"/>
    <mergeCell ref="J95:K95"/>
    <mergeCell ref="A96:B96"/>
    <mergeCell ref="C96:G96"/>
    <mergeCell ref="H96:I96"/>
    <mergeCell ref="A72:B72"/>
    <mergeCell ref="C73:G73"/>
    <mergeCell ref="H73:I73"/>
    <mergeCell ref="J73:K73"/>
    <mergeCell ref="A74:B74"/>
    <mergeCell ref="C74:G74"/>
    <mergeCell ref="H74:I74"/>
    <mergeCell ref="J74:K74"/>
    <mergeCell ref="A85:B85"/>
    <mergeCell ref="C85:G85"/>
    <mergeCell ref="H85:I85"/>
    <mergeCell ref="J85:K85"/>
    <mergeCell ref="J76:K76"/>
    <mergeCell ref="A68:B68"/>
    <mergeCell ref="H89:I89"/>
    <mergeCell ref="A91:B91"/>
    <mergeCell ref="O7:O30"/>
    <mergeCell ref="P7:P30"/>
    <mergeCell ref="Q7:Q30"/>
    <mergeCell ref="R7:R30"/>
    <mergeCell ref="S7:S30"/>
    <mergeCell ref="J93:K93"/>
    <mergeCell ref="J94:K94"/>
    <mergeCell ref="J86:K86"/>
    <mergeCell ref="B28:M28"/>
    <mergeCell ref="A63:B63"/>
    <mergeCell ref="C63:G63"/>
    <mergeCell ref="A65:B65"/>
    <mergeCell ref="C65:G65"/>
    <mergeCell ref="H65:I65"/>
    <mergeCell ref="J65:K65"/>
    <mergeCell ref="B7:M7"/>
    <mergeCell ref="B26:M26"/>
    <mergeCell ref="B58:M58"/>
    <mergeCell ref="A54:M54"/>
    <mergeCell ref="J64:K64"/>
    <mergeCell ref="A64:B64"/>
    <mergeCell ref="J63:K63"/>
    <mergeCell ref="H63:I63"/>
    <mergeCell ref="B24:M24"/>
    <mergeCell ref="T7:T30"/>
    <mergeCell ref="U7:U30"/>
    <mergeCell ref="V7:V30"/>
    <mergeCell ref="N56:V57"/>
    <mergeCell ref="O58:O62"/>
    <mergeCell ref="P58:P62"/>
    <mergeCell ref="Q58:Q62"/>
    <mergeCell ref="R58:R62"/>
    <mergeCell ref="S58:S62"/>
    <mergeCell ref="T58:T62"/>
    <mergeCell ref="U58:U62"/>
    <mergeCell ref="V58:V62"/>
    <mergeCell ref="N33:V34"/>
    <mergeCell ref="O35:O39"/>
    <mergeCell ref="P35:P39"/>
    <mergeCell ref="Q35:Q39"/>
    <mergeCell ref="R35:R39"/>
    <mergeCell ref="S35:S39"/>
    <mergeCell ref="T35:T39"/>
    <mergeCell ref="U35:U39"/>
    <mergeCell ref="V35:V39"/>
    <mergeCell ref="N35:N39"/>
    <mergeCell ref="N58:N62"/>
    <mergeCell ref="N7:N30"/>
    <mergeCell ref="H115:I115"/>
    <mergeCell ref="J69:K69"/>
    <mergeCell ref="A77:M77"/>
    <mergeCell ref="B80:M80"/>
    <mergeCell ref="B81:M81"/>
    <mergeCell ref="B82:M82"/>
    <mergeCell ref="A92:B92"/>
    <mergeCell ref="C70:G70"/>
    <mergeCell ref="H70:I70"/>
    <mergeCell ref="J70:K70"/>
    <mergeCell ref="A71:B71"/>
    <mergeCell ref="J88:K88"/>
    <mergeCell ref="J89:K89"/>
    <mergeCell ref="C76:G76"/>
    <mergeCell ref="H76:I76"/>
    <mergeCell ref="H86:I86"/>
    <mergeCell ref="A87:B87"/>
    <mergeCell ref="J72:K72"/>
    <mergeCell ref="J97:K97"/>
    <mergeCell ref="C92:G92"/>
    <mergeCell ref="H92:I92"/>
    <mergeCell ref="J92:K92"/>
    <mergeCell ref="H91:I91"/>
    <mergeCell ref="J91:K91"/>
    <mergeCell ref="A1:B2"/>
    <mergeCell ref="C1:M2"/>
    <mergeCell ref="C5:M5"/>
    <mergeCell ref="A5:B5"/>
    <mergeCell ref="C71:G71"/>
    <mergeCell ref="H71:I71"/>
    <mergeCell ref="J71:K71"/>
    <mergeCell ref="A69:B69"/>
    <mergeCell ref="C69:G69"/>
    <mergeCell ref="A70:B70"/>
    <mergeCell ref="H69:I69"/>
    <mergeCell ref="A6:M6"/>
    <mergeCell ref="A66:B66"/>
    <mergeCell ref="C66:G66"/>
    <mergeCell ref="H66:I66"/>
    <mergeCell ref="J66:K66"/>
    <mergeCell ref="A67:B67"/>
    <mergeCell ref="C67:G67"/>
    <mergeCell ref="H67:I67"/>
    <mergeCell ref="J67:K67"/>
    <mergeCell ref="A31:M31"/>
    <mergeCell ref="B32:M32"/>
    <mergeCell ref="C43:G43"/>
    <mergeCell ref="H43:I43"/>
    <mergeCell ref="A39:B39"/>
    <mergeCell ref="C39:G39"/>
    <mergeCell ref="H39:I39"/>
    <mergeCell ref="J39:K39"/>
    <mergeCell ref="B36:M36"/>
    <mergeCell ref="J43:K43"/>
    <mergeCell ref="A40:B40"/>
    <mergeCell ref="C40:G40"/>
    <mergeCell ref="H40:I40"/>
    <mergeCell ref="J40:K40"/>
    <mergeCell ref="A108:B108"/>
    <mergeCell ref="C108:G108"/>
    <mergeCell ref="H108:I108"/>
    <mergeCell ref="J108:K108"/>
    <mergeCell ref="B102:M102"/>
    <mergeCell ref="B103:M103"/>
    <mergeCell ref="H87:I87"/>
    <mergeCell ref="A89:B89"/>
    <mergeCell ref="C87:G87"/>
    <mergeCell ref="A98:B98"/>
    <mergeCell ref="C98:G98"/>
    <mergeCell ref="H98:I98"/>
    <mergeCell ref="J98:K98"/>
    <mergeCell ref="A94:B94"/>
    <mergeCell ref="C94:G94"/>
    <mergeCell ref="H94:I94"/>
    <mergeCell ref="A97:B97"/>
    <mergeCell ref="C97:G97"/>
    <mergeCell ref="B105:M105"/>
    <mergeCell ref="B101:M101"/>
    <mergeCell ref="A107:B107"/>
    <mergeCell ref="C107:G107"/>
    <mergeCell ref="C91:G91"/>
    <mergeCell ref="H107:I107"/>
    <mergeCell ref="M138:N138"/>
    <mergeCell ref="A138:J138"/>
    <mergeCell ref="A127:M127"/>
    <mergeCell ref="A135:M135"/>
    <mergeCell ref="A136:M136"/>
    <mergeCell ref="A110:B110"/>
    <mergeCell ref="C110:G110"/>
    <mergeCell ref="H110:I110"/>
    <mergeCell ref="J110:K110"/>
    <mergeCell ref="A111:B111"/>
    <mergeCell ref="C111:G111"/>
    <mergeCell ref="H111:I111"/>
    <mergeCell ref="J111:K111"/>
    <mergeCell ref="A121:B121"/>
    <mergeCell ref="C121:G121"/>
    <mergeCell ref="H121:I121"/>
    <mergeCell ref="J121:K121"/>
    <mergeCell ref="A118:B118"/>
    <mergeCell ref="C118:G118"/>
    <mergeCell ref="H118:I118"/>
    <mergeCell ref="A112:B112"/>
    <mergeCell ref="C115:G115"/>
    <mergeCell ref="J113:K113"/>
    <mergeCell ref="A114:B114"/>
    <mergeCell ref="N79:V80"/>
    <mergeCell ref="O81:O85"/>
    <mergeCell ref="P81:P85"/>
    <mergeCell ref="Q81:Q85"/>
    <mergeCell ref="R81:R85"/>
    <mergeCell ref="S81:S85"/>
    <mergeCell ref="T81:T85"/>
    <mergeCell ref="U81:U85"/>
    <mergeCell ref="V81:V85"/>
    <mergeCell ref="N81:N85"/>
    <mergeCell ref="N101:V102"/>
    <mergeCell ref="O103:O107"/>
    <mergeCell ref="P103:P107"/>
    <mergeCell ref="Q103:Q107"/>
    <mergeCell ref="R103:R107"/>
    <mergeCell ref="S103:S107"/>
    <mergeCell ref="T103:T107"/>
    <mergeCell ref="U103:U107"/>
    <mergeCell ref="V103:V107"/>
    <mergeCell ref="N103:N107"/>
    <mergeCell ref="J107:K107"/>
    <mergeCell ref="B106:M106"/>
    <mergeCell ref="A41:B41"/>
    <mergeCell ref="C41:G41"/>
    <mergeCell ref="H41:I41"/>
    <mergeCell ref="J41:K41"/>
    <mergeCell ref="A42:B42"/>
    <mergeCell ref="C42:G42"/>
    <mergeCell ref="H42:I42"/>
    <mergeCell ref="J42:K42"/>
    <mergeCell ref="B104:M104"/>
    <mergeCell ref="H68:I68"/>
    <mergeCell ref="J68:K68"/>
    <mergeCell ref="A86:B86"/>
    <mergeCell ref="C86:G86"/>
    <mergeCell ref="H97:I97"/>
    <mergeCell ref="J87:K87"/>
    <mergeCell ref="A88:B88"/>
    <mergeCell ref="C88:G88"/>
    <mergeCell ref="H88:I88"/>
    <mergeCell ref="C68:G68"/>
    <mergeCell ref="A99:M99"/>
    <mergeCell ref="A43:B43"/>
    <mergeCell ref="C45:G45"/>
    <mergeCell ref="H45:I45"/>
    <mergeCell ref="J45:K45"/>
    <mergeCell ref="A51:B51"/>
    <mergeCell ref="C51:G51"/>
    <mergeCell ref="H51:I51"/>
    <mergeCell ref="J51:K51"/>
    <mergeCell ref="A46:B46"/>
    <mergeCell ref="C46:G46"/>
    <mergeCell ref="H46:I46"/>
    <mergeCell ref="J46:K46"/>
    <mergeCell ref="A47:B47"/>
    <mergeCell ref="C47:G47"/>
    <mergeCell ref="H47:I47"/>
    <mergeCell ref="J47:K47"/>
    <mergeCell ref="A48:B48"/>
    <mergeCell ref="C48:G48"/>
    <mergeCell ref="H48:I48"/>
    <mergeCell ref="J48:K48"/>
    <mergeCell ref="B100:M100"/>
    <mergeCell ref="B9:M9"/>
    <mergeCell ref="B12:M12"/>
    <mergeCell ref="B13:M13"/>
    <mergeCell ref="B14:M14"/>
    <mergeCell ref="B16:M16"/>
    <mergeCell ref="B17:M17"/>
    <mergeCell ref="B18:M18"/>
    <mergeCell ref="B20:M20"/>
    <mergeCell ref="B21:M21"/>
    <mergeCell ref="B22:M22"/>
    <mergeCell ref="A53:B53"/>
    <mergeCell ref="C53:G53"/>
    <mergeCell ref="H53:I53"/>
    <mergeCell ref="J53:K53"/>
    <mergeCell ref="A49:B49"/>
    <mergeCell ref="C49:G49"/>
    <mergeCell ref="H49:I49"/>
    <mergeCell ref="J49:K49"/>
    <mergeCell ref="A50:B50"/>
    <mergeCell ref="C50:G50"/>
    <mergeCell ref="H50:I50"/>
    <mergeCell ref="J50:K50"/>
    <mergeCell ref="A45:B45"/>
    <mergeCell ref="C52:G52"/>
    <mergeCell ref="H52:I52"/>
    <mergeCell ref="J52:K52"/>
    <mergeCell ref="A90:B90"/>
    <mergeCell ref="C90:G90"/>
    <mergeCell ref="H90:I90"/>
    <mergeCell ref="J90:K90"/>
    <mergeCell ref="H62:I62"/>
    <mergeCell ref="C62:G62"/>
    <mergeCell ref="A62:B62"/>
    <mergeCell ref="B59:M59"/>
    <mergeCell ref="A75:B75"/>
    <mergeCell ref="C75:G75"/>
    <mergeCell ref="H75:I75"/>
    <mergeCell ref="J75:K75"/>
    <mergeCell ref="A52:B52"/>
  </mergeCells>
  <phoneticPr fontId="17"/>
  <conditionalFormatting sqref="M139:N139">
    <cfRule type="expression" dxfId="3" priority="4">
      <formula>OR(M138&lt;40)</formula>
    </cfRule>
  </conditionalFormatting>
  <conditionalFormatting sqref="P136">
    <cfRule type="expression" dxfId="2" priority="3">
      <formula>OR(P134=0)</formula>
    </cfRule>
  </conditionalFormatting>
  <conditionalFormatting sqref="Q133">
    <cfRule type="expression" dxfId="1" priority="2">
      <formula>OR(Q131=0)</formula>
    </cfRule>
  </conditionalFormatting>
  <dataValidations count="4">
    <dataValidation type="list" allowBlank="1" showInputMessage="1" showErrorMessage="1" sqref="M86:M91 M40:M53 M63:M76 M93:M98" xr:uid="{09A7D8DC-7EF1-4CC5-A466-8441932BFCC0}">
      <formula1>$X$40:$X$48</formula1>
    </dataValidation>
    <dataValidation type="list" allowBlank="1" showInputMessage="1" showErrorMessage="1" sqref="H120:I121" xr:uid="{730734AC-945A-441C-A1F7-3C76B0542C14}">
      <formula1>$X$120:$X$121</formula1>
    </dataValidation>
    <dataValidation type="list" allowBlank="1" showInputMessage="1" showErrorMessage="1" sqref="H114:I118 H93:I98" xr:uid="{9E8DACB1-691E-4544-9D43-E95CBA81A041}">
      <formula1>$X$93:$X$96</formula1>
    </dataValidation>
    <dataValidation type="list" allowBlank="1" showInputMessage="1" showErrorMessage="1" sqref="M108:M112 M114:M118 M120:M121" xr:uid="{E8D6A417-A509-4B70-ABAA-032AFD1EF24E}">
      <formula1>$X$108</formula1>
    </dataValidation>
  </dataValidations>
  <pageMargins left="0.25" right="0.25" top="0.75" bottom="0.75" header="0.3" footer="0.3"/>
  <pageSetup paperSize="9" scale="75" fitToHeight="9" orientation="landscape" copies="25" r:id="rId1"/>
  <headerFooter>
    <oddFooter>&amp;R&amp;"Calibri (Body),Regular"
Page &amp;P of &amp;N</oddFooter>
  </headerFooter>
  <rowBreaks count="3" manualBreakCount="3">
    <brk id="76" max="16383" man="1"/>
    <brk id="98" max="16383" man="1"/>
    <brk id="121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1D30C-9594-244B-B4D6-D3FFBF8FA399}">
  <sheetPr codeName="Sheet3"/>
  <dimension ref="A1:S121"/>
  <sheetViews>
    <sheetView tabSelected="1" zoomScaleNormal="100" zoomScalePageLayoutView="150" workbookViewId="0">
      <selection sqref="A1:M114"/>
    </sheetView>
  </sheetViews>
  <sheetFormatPr defaultColWidth="10.6640625" defaultRowHeight="19.5"/>
  <cols>
    <col min="1" max="1" width="2.6640625" style="6" customWidth="1"/>
    <col min="2" max="2" width="26.109375" style="6" customWidth="1"/>
    <col min="3" max="3" width="5.44140625" style="6" customWidth="1"/>
    <col min="4" max="4" width="8.33203125" style="6" customWidth="1"/>
    <col min="5" max="5" width="6.77734375" style="6" customWidth="1"/>
    <col min="6" max="6" width="2.77734375" style="6" customWidth="1"/>
    <col min="7" max="7" width="7.109375" style="6" customWidth="1"/>
    <col min="8" max="8" width="9.109375" style="6" customWidth="1"/>
    <col min="9" max="9" width="8.77734375" style="6" customWidth="1"/>
    <col min="10" max="11" width="7.77734375" style="6" customWidth="1"/>
    <col min="12" max="13" width="8.77734375" style="6" customWidth="1"/>
    <col min="14" max="16" width="10.6640625" style="90"/>
    <col min="17" max="16384" width="10.6640625" style="6"/>
  </cols>
  <sheetData>
    <row r="1" spans="1:19" s="1" customFormat="1" ht="54" customHeight="1">
      <c r="A1" s="333"/>
      <c r="B1" s="333"/>
      <c r="C1" s="722" t="s">
        <v>88</v>
      </c>
      <c r="D1" s="723"/>
      <c r="E1" s="723"/>
      <c r="F1" s="723"/>
      <c r="G1" s="723"/>
      <c r="H1" s="723"/>
      <c r="I1" s="723"/>
      <c r="J1" s="723"/>
      <c r="K1" s="723"/>
      <c r="L1" s="723"/>
      <c r="M1" s="723"/>
      <c r="N1" s="85"/>
      <c r="O1" s="85"/>
      <c r="P1" s="85"/>
      <c r="Q1" s="11"/>
      <c r="R1" s="11"/>
      <c r="S1" s="11"/>
    </row>
    <row r="2" spans="1:19" s="1" customFormat="1" ht="2.1" customHeight="1">
      <c r="A2" s="333"/>
      <c r="B2" s="33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85"/>
      <c r="O2" s="85"/>
      <c r="P2" s="85"/>
      <c r="Q2" s="11"/>
      <c r="R2" s="11"/>
      <c r="S2" s="11"/>
    </row>
    <row r="3" spans="1:19" s="1" customFormat="1" ht="18" customHeight="1">
      <c r="A3" s="7"/>
      <c r="B3" s="7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85"/>
      <c r="O3" s="85"/>
      <c r="P3" s="85"/>
      <c r="Q3" s="11"/>
      <c r="R3" s="11"/>
      <c r="S3" s="11"/>
    </row>
    <row r="4" spans="1:19" s="2" customFormat="1" ht="18" customHeight="1">
      <c r="A4" s="508" t="s">
        <v>13</v>
      </c>
      <c r="B4" s="508"/>
      <c r="C4" s="508" t="str">
        <f>IF(様式1!C11&lt;&gt;"",様式1!C11,IF(様式1!C11="",""))</f>
        <v/>
      </c>
      <c r="D4" s="508"/>
      <c r="E4" s="508"/>
      <c r="F4" s="508"/>
      <c r="G4" s="508"/>
      <c r="H4" s="508"/>
      <c r="I4" s="508"/>
      <c r="J4" s="508"/>
      <c r="K4" s="508"/>
      <c r="L4" s="508"/>
      <c r="M4" s="508"/>
      <c r="N4" s="86"/>
      <c r="O4" s="86"/>
      <c r="P4" s="86"/>
      <c r="Q4" s="12"/>
      <c r="R4" s="12"/>
      <c r="S4" s="12"/>
    </row>
    <row r="5" spans="1:19" s="2" customFormat="1" ht="18" customHeight="1">
      <c r="A5" s="57"/>
      <c r="B5" s="125" t="str">
        <f>IF(様式2!M138&gt;=40,"（様式3での申請の要否：不要）",IF(様式2!M138&lt;=39,"（様式3での申請の要否：必要）"))</f>
        <v>（様式3での申請の要否：必要）</v>
      </c>
      <c r="C5" s="107"/>
      <c r="D5" s="57"/>
      <c r="E5" s="57"/>
      <c r="F5" s="57"/>
      <c r="G5" s="57"/>
      <c r="H5" s="57"/>
      <c r="I5" s="57"/>
      <c r="J5" s="57"/>
      <c r="K5" s="57"/>
      <c r="L5" s="57"/>
      <c r="M5" s="57"/>
      <c r="N5" s="86"/>
      <c r="O5" s="86"/>
      <c r="P5" s="86"/>
      <c r="Q5" s="12"/>
      <c r="R5" s="12"/>
      <c r="S5" s="12"/>
    </row>
    <row r="6" spans="1:19" s="4" customFormat="1" ht="19.5" customHeight="1">
      <c r="A6" s="32" t="s">
        <v>1</v>
      </c>
      <c r="B6" s="724" t="s">
        <v>146</v>
      </c>
      <c r="C6" s="724"/>
      <c r="D6" s="724"/>
      <c r="E6" s="724"/>
      <c r="F6" s="724"/>
      <c r="G6" s="724"/>
      <c r="H6" s="724"/>
      <c r="I6" s="724"/>
      <c r="J6" s="724"/>
      <c r="K6" s="724"/>
      <c r="L6" s="724"/>
      <c r="M6" s="724"/>
      <c r="N6" s="87"/>
      <c r="O6" s="87"/>
      <c r="P6" s="87"/>
      <c r="Q6" s="13"/>
      <c r="R6" s="13"/>
      <c r="S6" s="13"/>
    </row>
    <row r="7" spans="1:19" s="4" customFormat="1" ht="19.5" customHeight="1">
      <c r="A7" s="32" t="s">
        <v>1</v>
      </c>
      <c r="B7" s="724" t="s">
        <v>218</v>
      </c>
      <c r="C7" s="724"/>
      <c r="D7" s="724"/>
      <c r="E7" s="724"/>
      <c r="F7" s="724"/>
      <c r="G7" s="724"/>
      <c r="H7" s="724"/>
      <c r="I7" s="724"/>
      <c r="J7" s="724"/>
      <c r="K7" s="724"/>
      <c r="L7" s="724"/>
      <c r="M7" s="724"/>
      <c r="N7" s="87"/>
      <c r="O7" s="87"/>
      <c r="P7" s="87"/>
      <c r="Q7" s="13"/>
      <c r="R7" s="13"/>
      <c r="S7" s="13"/>
    </row>
    <row r="8" spans="1:19" customFormat="1" ht="18" customHeight="1">
      <c r="A8" s="730" t="s">
        <v>56</v>
      </c>
      <c r="B8" s="731"/>
      <c r="C8" s="731"/>
      <c r="D8" s="731"/>
      <c r="E8" s="731"/>
      <c r="F8" s="731"/>
      <c r="G8" s="731"/>
      <c r="H8" s="731"/>
      <c r="I8" s="731"/>
      <c r="J8" s="731"/>
      <c r="K8" s="731"/>
      <c r="L8" s="731"/>
      <c r="M8" s="732"/>
      <c r="N8" s="84"/>
      <c r="O8" s="84"/>
      <c r="P8" s="84"/>
    </row>
    <row r="9" spans="1:19" customFormat="1" ht="18" customHeight="1">
      <c r="A9" s="32" t="s">
        <v>1</v>
      </c>
      <c r="B9" s="655" t="s">
        <v>155</v>
      </c>
      <c r="C9" s="655"/>
      <c r="D9" s="655"/>
      <c r="E9" s="655"/>
      <c r="F9" s="655"/>
      <c r="G9" s="655"/>
      <c r="H9" s="655" t="s">
        <v>46</v>
      </c>
      <c r="I9" s="655"/>
      <c r="J9" s="655"/>
      <c r="K9" s="655"/>
      <c r="L9" s="655"/>
      <c r="M9" s="655"/>
      <c r="N9" s="84"/>
      <c r="O9" s="84"/>
      <c r="P9" s="84"/>
    </row>
    <row r="10" spans="1:19" customFormat="1" ht="18" customHeight="1">
      <c r="A10" s="733"/>
      <c r="B10" s="655" t="s">
        <v>156</v>
      </c>
      <c r="C10" s="655"/>
      <c r="D10" s="655"/>
      <c r="E10" s="655"/>
      <c r="F10" s="655"/>
      <c r="G10" s="655"/>
      <c r="H10" s="403" t="s">
        <v>47</v>
      </c>
      <c r="I10" s="403"/>
      <c r="J10" s="403"/>
      <c r="K10" s="403"/>
      <c r="L10" s="403"/>
      <c r="M10" s="403"/>
      <c r="N10" s="84"/>
      <c r="O10" s="84"/>
      <c r="P10" s="84"/>
    </row>
    <row r="11" spans="1:19" customFormat="1" ht="18" customHeight="1">
      <c r="A11" s="733"/>
      <c r="B11" s="499" t="s">
        <v>157</v>
      </c>
      <c r="C11" s="499"/>
      <c r="D11" s="499"/>
      <c r="E11" s="499"/>
      <c r="F11" s="499"/>
      <c r="G11" s="499"/>
      <c r="H11" s="499" t="s">
        <v>48</v>
      </c>
      <c r="I11" s="499"/>
      <c r="J11" s="499"/>
      <c r="K11" s="499"/>
      <c r="L11" s="499"/>
      <c r="M11" s="499"/>
      <c r="N11" s="94"/>
      <c r="O11" s="84"/>
      <c r="P11" s="84"/>
    </row>
    <row r="12" spans="1:19" customFormat="1" ht="18" customHeight="1">
      <c r="A12" s="733"/>
      <c r="B12" s="499" t="s">
        <v>158</v>
      </c>
      <c r="C12" s="499"/>
      <c r="D12" s="499"/>
      <c r="E12" s="499"/>
      <c r="F12" s="499"/>
      <c r="G12" s="499"/>
      <c r="H12" s="655" t="s">
        <v>49</v>
      </c>
      <c r="I12" s="655"/>
      <c r="J12" s="655"/>
      <c r="K12" s="655"/>
      <c r="L12" s="655"/>
      <c r="M12" s="655"/>
      <c r="N12" s="84"/>
      <c r="O12" s="84"/>
      <c r="P12" s="84"/>
    </row>
    <row r="13" spans="1:19" customFormat="1" ht="18" customHeight="1">
      <c r="A13" s="733"/>
      <c r="B13" s="499" t="s">
        <v>159</v>
      </c>
      <c r="C13" s="499"/>
      <c r="D13" s="499"/>
      <c r="E13" s="499"/>
      <c r="F13" s="499"/>
      <c r="G13" s="499"/>
      <c r="H13" s="499" t="s">
        <v>48</v>
      </c>
      <c r="I13" s="499"/>
      <c r="J13" s="499"/>
      <c r="K13" s="499"/>
      <c r="L13" s="499"/>
      <c r="M13" s="499"/>
      <c r="N13" s="84"/>
      <c r="O13" s="84"/>
      <c r="P13" s="84"/>
    </row>
    <row r="14" spans="1:19" customFormat="1" ht="18" customHeight="1">
      <c r="A14" s="733"/>
      <c r="B14" s="499" t="s">
        <v>160</v>
      </c>
      <c r="C14" s="499"/>
      <c r="D14" s="499"/>
      <c r="E14" s="499"/>
      <c r="F14" s="499"/>
      <c r="G14" s="499"/>
      <c r="H14" s="655" t="s">
        <v>49</v>
      </c>
      <c r="I14" s="655"/>
      <c r="J14" s="655"/>
      <c r="K14" s="655"/>
      <c r="L14" s="655"/>
      <c r="M14" s="655"/>
      <c r="N14" s="84"/>
      <c r="O14" s="84"/>
      <c r="P14" s="84"/>
    </row>
    <row r="15" spans="1:19" customFormat="1" ht="18" customHeight="1" thickBot="1">
      <c r="A15" s="58"/>
      <c r="B15" s="744" t="s">
        <v>161</v>
      </c>
      <c r="C15" s="744"/>
      <c r="D15" s="744"/>
      <c r="E15" s="744"/>
      <c r="F15" s="744"/>
      <c r="G15" s="744"/>
      <c r="H15" s="718" t="s">
        <v>50</v>
      </c>
      <c r="I15" s="718"/>
      <c r="J15" s="718"/>
      <c r="K15" s="718"/>
      <c r="L15" s="718"/>
      <c r="M15" s="718"/>
      <c r="N15" s="84"/>
      <c r="O15" s="84"/>
      <c r="P15" s="84"/>
    </row>
    <row r="16" spans="1:19" customFormat="1" ht="27" customHeight="1" thickTop="1">
      <c r="A16" s="495" t="s">
        <v>51</v>
      </c>
      <c r="B16" s="411"/>
      <c r="C16" s="699" t="s">
        <v>89</v>
      </c>
      <c r="D16" s="736"/>
      <c r="E16" s="736"/>
      <c r="F16" s="736"/>
      <c r="G16" s="700"/>
      <c r="H16" s="740" t="s">
        <v>52</v>
      </c>
      <c r="I16" s="741"/>
      <c r="J16" s="410" t="s">
        <v>226</v>
      </c>
      <c r="K16" s="411"/>
      <c r="L16" s="410" t="s">
        <v>29</v>
      </c>
      <c r="M16" s="684"/>
      <c r="N16" s="84"/>
      <c r="O16" s="98" t="s">
        <v>147</v>
      </c>
      <c r="P16" s="84"/>
    </row>
    <row r="17" spans="1:16" customFormat="1" ht="27" customHeight="1" thickBot="1">
      <c r="A17" s="734"/>
      <c r="B17" s="735"/>
      <c r="C17" s="737"/>
      <c r="D17" s="738"/>
      <c r="E17" s="738"/>
      <c r="F17" s="738"/>
      <c r="G17" s="739"/>
      <c r="H17" s="77" t="s">
        <v>53</v>
      </c>
      <c r="I17" s="77" t="s">
        <v>54</v>
      </c>
      <c r="J17" s="742"/>
      <c r="K17" s="735"/>
      <c r="L17" s="742"/>
      <c r="M17" s="743"/>
      <c r="N17" s="84"/>
      <c r="O17" s="98">
        <v>1</v>
      </c>
      <c r="P17" s="84"/>
    </row>
    <row r="18" spans="1:16" customFormat="1" ht="18" customHeight="1" thickTop="1">
      <c r="A18" s="725"/>
      <c r="B18" s="726"/>
      <c r="C18" s="726"/>
      <c r="D18" s="726"/>
      <c r="E18" s="726"/>
      <c r="F18" s="726"/>
      <c r="G18" s="726"/>
      <c r="H18" s="233"/>
      <c r="I18" s="233"/>
      <c r="J18" s="727"/>
      <c r="K18" s="727"/>
      <c r="L18" s="728">
        <f>IF(I18-H18=0,0,IF(I18-H18=1,J18,IF(I18-H18=2,2*J18)))</f>
        <v>0</v>
      </c>
      <c r="M18" s="729"/>
      <c r="N18" s="98">
        <v>2021</v>
      </c>
      <c r="O18" s="98">
        <v>4</v>
      </c>
      <c r="P18" s="84"/>
    </row>
    <row r="19" spans="1:16" customFormat="1" ht="18" customHeight="1" thickBot="1">
      <c r="A19" s="719"/>
      <c r="B19" s="720"/>
      <c r="C19" s="608"/>
      <c r="D19" s="607"/>
      <c r="E19" s="607"/>
      <c r="F19" s="607"/>
      <c r="G19" s="609"/>
      <c r="H19" s="234"/>
      <c r="I19" s="234"/>
      <c r="J19" s="721"/>
      <c r="K19" s="721"/>
      <c r="L19" s="707">
        <f>IF(I19-H19=0,0,IF(I19-H19=1,J19,IF(I19-H19=2,2*J19)))</f>
        <v>0</v>
      </c>
      <c r="M19" s="708"/>
      <c r="N19" s="98">
        <v>2022</v>
      </c>
      <c r="O19" s="98">
        <v>8</v>
      </c>
      <c r="P19" s="84"/>
    </row>
    <row r="20" spans="1:16" customFormat="1" ht="18" customHeight="1" thickBot="1">
      <c r="A20" s="701" t="s">
        <v>148</v>
      </c>
      <c r="B20" s="702"/>
      <c r="C20" s="703" t="s">
        <v>135</v>
      </c>
      <c r="D20" s="703"/>
      <c r="E20" s="703"/>
      <c r="F20" s="703"/>
      <c r="G20" s="703"/>
      <c r="H20" s="232" t="s">
        <v>136</v>
      </c>
      <c r="I20" s="232" t="s">
        <v>137</v>
      </c>
      <c r="J20" s="704" t="s">
        <v>134</v>
      </c>
      <c r="K20" s="704"/>
      <c r="L20" s="705"/>
      <c r="M20" s="706"/>
      <c r="N20" s="98">
        <v>2023</v>
      </c>
      <c r="O20" s="98">
        <v>10</v>
      </c>
      <c r="P20" s="84"/>
    </row>
    <row r="21" spans="1:16" customFormat="1" ht="18" customHeight="1" thickBot="1">
      <c r="A21" s="716"/>
      <c r="B21" s="717"/>
      <c r="C21" s="717"/>
      <c r="D21" s="717"/>
      <c r="E21" s="717"/>
      <c r="F21" s="717"/>
      <c r="G21" s="717"/>
      <c r="H21" s="235"/>
      <c r="I21" s="235"/>
      <c r="J21" s="713"/>
      <c r="K21" s="713"/>
      <c r="L21" s="714">
        <f>J21/5</f>
        <v>0</v>
      </c>
      <c r="M21" s="715"/>
      <c r="N21" s="94"/>
      <c r="O21" s="84"/>
      <c r="P21" s="84"/>
    </row>
    <row r="22" spans="1:16" customFormat="1" ht="54" customHeight="1" thickTop="1" thickBot="1">
      <c r="A22" s="59"/>
      <c r="B22" s="59"/>
      <c r="C22" s="59"/>
      <c r="D22" s="59"/>
      <c r="E22" s="59"/>
      <c r="F22" s="59"/>
      <c r="G22" s="59"/>
      <c r="H22" s="59"/>
      <c r="I22" s="59"/>
      <c r="J22" s="656" t="s">
        <v>55</v>
      </c>
      <c r="K22" s="657"/>
      <c r="L22" s="697">
        <f>SUM(L18:M21)</f>
        <v>0</v>
      </c>
      <c r="M22" s="698"/>
      <c r="N22" s="84"/>
      <c r="O22" s="84"/>
      <c r="P22" s="84"/>
    </row>
    <row r="23" spans="1:16" customFormat="1" ht="18" customHeight="1" thickTop="1">
      <c r="A23" s="512" t="s">
        <v>57</v>
      </c>
      <c r="B23" s="513"/>
      <c r="C23" s="513"/>
      <c r="D23" s="513"/>
      <c r="E23" s="513"/>
      <c r="F23" s="513"/>
      <c r="G23" s="513"/>
      <c r="H23" s="513"/>
      <c r="I23" s="513"/>
      <c r="J23" s="513"/>
      <c r="K23" s="513"/>
      <c r="L23" s="513"/>
      <c r="M23" s="680"/>
      <c r="N23" s="84"/>
      <c r="O23" s="84"/>
      <c r="P23" s="84"/>
    </row>
    <row r="24" spans="1:16" customFormat="1" ht="18" customHeight="1">
      <c r="A24" s="60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84"/>
      <c r="O24" s="84"/>
      <c r="P24" s="84"/>
    </row>
    <row r="25" spans="1:16" customFormat="1" ht="18" customHeight="1">
      <c r="A25" s="32" t="s">
        <v>1</v>
      </c>
      <c r="B25" s="655" t="s">
        <v>58</v>
      </c>
      <c r="C25" s="655"/>
      <c r="D25" s="655"/>
      <c r="E25" s="655"/>
      <c r="F25" s="655"/>
      <c r="G25" s="655"/>
      <c r="H25" s="655"/>
      <c r="I25" s="655"/>
      <c r="J25" s="655"/>
      <c r="K25" s="655"/>
      <c r="L25" s="655"/>
      <c r="M25" s="655"/>
      <c r="N25" s="84"/>
      <c r="O25" s="84"/>
      <c r="P25" s="84"/>
    </row>
    <row r="26" spans="1:16" customFormat="1" ht="18" customHeight="1">
      <c r="A26" s="32" t="s">
        <v>1</v>
      </c>
      <c r="B26" s="655" t="s">
        <v>112</v>
      </c>
      <c r="C26" s="655"/>
      <c r="D26" s="655"/>
      <c r="E26" s="655"/>
      <c r="F26" s="655"/>
      <c r="G26" s="655"/>
      <c r="H26" s="655"/>
      <c r="I26" s="655"/>
      <c r="J26" s="655"/>
      <c r="K26" s="655"/>
      <c r="L26" s="655"/>
      <c r="M26" s="655"/>
      <c r="N26" s="84"/>
      <c r="O26" s="84"/>
      <c r="P26" s="84"/>
    </row>
    <row r="27" spans="1:16" customFormat="1" ht="18" customHeight="1" thickBot="1">
      <c r="A27" s="32" t="s">
        <v>1</v>
      </c>
      <c r="B27" s="655" t="s">
        <v>59</v>
      </c>
      <c r="C27" s="655"/>
      <c r="D27" s="655"/>
      <c r="E27" s="655"/>
      <c r="F27" s="655"/>
      <c r="G27" s="655"/>
      <c r="H27" s="655"/>
      <c r="I27" s="655"/>
      <c r="J27" s="655"/>
      <c r="K27" s="655"/>
      <c r="L27" s="655"/>
      <c r="M27" s="655"/>
      <c r="N27" s="84"/>
      <c r="O27" s="84"/>
      <c r="P27" s="84"/>
    </row>
    <row r="28" spans="1:16" customFormat="1" ht="54" customHeight="1" thickTop="1" thickBot="1">
      <c r="A28" s="495" t="s">
        <v>90</v>
      </c>
      <c r="B28" s="411"/>
      <c r="C28" s="410" t="s">
        <v>91</v>
      </c>
      <c r="D28" s="496"/>
      <c r="E28" s="496"/>
      <c r="F28" s="496"/>
      <c r="G28" s="411"/>
      <c r="H28" s="682" t="s">
        <v>60</v>
      </c>
      <c r="I28" s="683"/>
      <c r="J28" s="410" t="s">
        <v>61</v>
      </c>
      <c r="K28" s="411"/>
      <c r="L28" s="410" t="s">
        <v>29</v>
      </c>
      <c r="M28" s="684"/>
      <c r="N28" s="84"/>
      <c r="O28" s="84"/>
      <c r="P28" s="84"/>
    </row>
    <row r="29" spans="1:16" customFormat="1" ht="18" customHeight="1" thickTop="1">
      <c r="A29" s="662"/>
      <c r="B29" s="663"/>
      <c r="C29" s="663"/>
      <c r="D29" s="663"/>
      <c r="E29" s="663"/>
      <c r="F29" s="663"/>
      <c r="G29" s="663"/>
      <c r="H29" s="663"/>
      <c r="I29" s="663"/>
      <c r="J29" s="672"/>
      <c r="K29" s="672"/>
      <c r="L29" s="687">
        <f>IF(C29&lt;&gt;"",1,IF(C29="",0))</f>
        <v>0</v>
      </c>
      <c r="M29" s="688"/>
      <c r="N29" s="84"/>
      <c r="O29" s="84"/>
      <c r="P29" s="84"/>
    </row>
    <row r="30" spans="1:16" customFormat="1" ht="18" customHeight="1">
      <c r="A30" s="664"/>
      <c r="B30" s="665"/>
      <c r="C30" s="666"/>
      <c r="D30" s="666"/>
      <c r="E30" s="666"/>
      <c r="F30" s="666"/>
      <c r="G30" s="666"/>
      <c r="H30" s="666"/>
      <c r="I30" s="666"/>
      <c r="J30" s="661"/>
      <c r="K30" s="661"/>
      <c r="L30" s="678">
        <f>IF(C30&lt;&gt;"",1,IF(C30="",0))</f>
        <v>0</v>
      </c>
      <c r="M30" s="679"/>
      <c r="N30" s="94"/>
      <c r="O30" s="84"/>
      <c r="P30" s="84"/>
    </row>
    <row r="31" spans="1:16" customFormat="1" ht="18" customHeight="1">
      <c r="A31" s="664"/>
      <c r="B31" s="665"/>
      <c r="C31" s="666"/>
      <c r="D31" s="666"/>
      <c r="E31" s="666"/>
      <c r="F31" s="666"/>
      <c r="G31" s="666"/>
      <c r="H31" s="666"/>
      <c r="I31" s="666"/>
      <c r="J31" s="661"/>
      <c r="K31" s="661"/>
      <c r="L31" s="678">
        <f t="shared" ref="L31:L42" si="0">IF(C31&lt;&gt;"",1,IF(C31="",0))</f>
        <v>0</v>
      </c>
      <c r="M31" s="679"/>
      <c r="N31" s="84"/>
      <c r="O31" s="84"/>
      <c r="P31" s="84"/>
    </row>
    <row r="32" spans="1:16" customFormat="1" ht="18" customHeight="1">
      <c r="A32" s="667"/>
      <c r="B32" s="666"/>
      <c r="C32" s="666"/>
      <c r="D32" s="666"/>
      <c r="E32" s="666"/>
      <c r="F32" s="666"/>
      <c r="G32" s="666"/>
      <c r="H32" s="666"/>
      <c r="I32" s="666"/>
      <c r="J32" s="661"/>
      <c r="K32" s="661"/>
      <c r="L32" s="678">
        <f t="shared" si="0"/>
        <v>0</v>
      </c>
      <c r="M32" s="679"/>
      <c r="N32" s="84"/>
      <c r="O32" s="84"/>
      <c r="P32" s="84"/>
    </row>
    <row r="33" spans="1:16" customFormat="1" ht="18" customHeight="1">
      <c r="A33" s="667"/>
      <c r="B33" s="666"/>
      <c r="C33" s="666"/>
      <c r="D33" s="666"/>
      <c r="E33" s="666"/>
      <c r="F33" s="666"/>
      <c r="G33" s="666"/>
      <c r="H33" s="666"/>
      <c r="I33" s="666"/>
      <c r="J33" s="661"/>
      <c r="K33" s="661"/>
      <c r="L33" s="678">
        <f t="shared" si="0"/>
        <v>0</v>
      </c>
      <c r="M33" s="679"/>
      <c r="N33" s="84"/>
      <c r="O33" s="84"/>
      <c r="P33" s="84"/>
    </row>
    <row r="34" spans="1:16" customFormat="1" ht="18" customHeight="1">
      <c r="A34" s="667"/>
      <c r="B34" s="666"/>
      <c r="C34" s="666"/>
      <c r="D34" s="666"/>
      <c r="E34" s="666"/>
      <c r="F34" s="666"/>
      <c r="G34" s="666"/>
      <c r="H34" s="666"/>
      <c r="I34" s="666"/>
      <c r="J34" s="661"/>
      <c r="K34" s="661"/>
      <c r="L34" s="678">
        <f t="shared" si="0"/>
        <v>0</v>
      </c>
      <c r="M34" s="679"/>
      <c r="N34" s="84"/>
      <c r="O34" s="84"/>
      <c r="P34" s="84"/>
    </row>
    <row r="35" spans="1:16" customFormat="1" ht="18" customHeight="1">
      <c r="A35" s="667"/>
      <c r="B35" s="666"/>
      <c r="C35" s="666"/>
      <c r="D35" s="666"/>
      <c r="E35" s="666"/>
      <c r="F35" s="666"/>
      <c r="G35" s="666"/>
      <c r="H35" s="666"/>
      <c r="I35" s="666"/>
      <c r="J35" s="661"/>
      <c r="K35" s="661"/>
      <c r="L35" s="678">
        <f t="shared" si="0"/>
        <v>0</v>
      </c>
      <c r="M35" s="679"/>
      <c r="N35" s="84"/>
      <c r="O35" s="84"/>
      <c r="P35" s="84"/>
    </row>
    <row r="36" spans="1:16" customFormat="1" ht="18" customHeight="1">
      <c r="A36" s="664"/>
      <c r="B36" s="665"/>
      <c r="C36" s="681"/>
      <c r="D36" s="288"/>
      <c r="E36" s="288"/>
      <c r="F36" s="288"/>
      <c r="G36" s="665"/>
      <c r="H36" s="681"/>
      <c r="I36" s="665"/>
      <c r="J36" s="685"/>
      <c r="K36" s="686"/>
      <c r="L36" s="678">
        <f t="shared" si="0"/>
        <v>0</v>
      </c>
      <c r="M36" s="679"/>
      <c r="N36" s="84"/>
      <c r="O36" s="84"/>
      <c r="P36" s="84"/>
    </row>
    <row r="37" spans="1:16" customFormat="1" ht="18" customHeight="1">
      <c r="A37" s="664"/>
      <c r="B37" s="665"/>
      <c r="C37" s="681"/>
      <c r="D37" s="288"/>
      <c r="E37" s="288"/>
      <c r="F37" s="288"/>
      <c r="G37" s="665"/>
      <c r="H37" s="681"/>
      <c r="I37" s="665"/>
      <c r="J37" s="685"/>
      <c r="K37" s="686"/>
      <c r="L37" s="678">
        <f t="shared" si="0"/>
        <v>0</v>
      </c>
      <c r="M37" s="679"/>
      <c r="N37" s="84"/>
      <c r="O37" s="84"/>
      <c r="P37" s="84"/>
    </row>
    <row r="38" spans="1:16" customFormat="1" ht="18" customHeight="1">
      <c r="A38" s="664"/>
      <c r="B38" s="665"/>
      <c r="C38" s="681"/>
      <c r="D38" s="288"/>
      <c r="E38" s="288"/>
      <c r="F38" s="288"/>
      <c r="G38" s="665"/>
      <c r="H38" s="681"/>
      <c r="I38" s="665"/>
      <c r="J38" s="685"/>
      <c r="K38" s="686"/>
      <c r="L38" s="678">
        <f t="shared" si="0"/>
        <v>0</v>
      </c>
      <c r="M38" s="679"/>
      <c r="N38" s="84"/>
      <c r="O38" s="84"/>
      <c r="P38" s="84"/>
    </row>
    <row r="39" spans="1:16" customFormat="1" ht="18" customHeight="1">
      <c r="A39" s="664"/>
      <c r="B39" s="665"/>
      <c r="C39" s="681"/>
      <c r="D39" s="288"/>
      <c r="E39" s="288"/>
      <c r="F39" s="288"/>
      <c r="G39" s="665"/>
      <c r="H39" s="681"/>
      <c r="I39" s="665"/>
      <c r="J39" s="685"/>
      <c r="K39" s="686"/>
      <c r="L39" s="678">
        <f t="shared" si="0"/>
        <v>0</v>
      </c>
      <c r="M39" s="679"/>
      <c r="N39" s="84"/>
      <c r="O39" s="84"/>
      <c r="P39" s="84"/>
    </row>
    <row r="40" spans="1:16" customFormat="1" ht="18" customHeight="1">
      <c r="A40" s="664"/>
      <c r="B40" s="665"/>
      <c r="C40" s="681"/>
      <c r="D40" s="288"/>
      <c r="E40" s="288"/>
      <c r="F40" s="288"/>
      <c r="G40" s="665"/>
      <c r="H40" s="681"/>
      <c r="I40" s="665"/>
      <c r="J40" s="685"/>
      <c r="K40" s="686"/>
      <c r="L40" s="678">
        <f t="shared" si="0"/>
        <v>0</v>
      </c>
      <c r="M40" s="679"/>
      <c r="N40" s="84"/>
      <c r="O40" s="84"/>
      <c r="P40" s="84"/>
    </row>
    <row r="41" spans="1:16" customFormat="1" ht="18" customHeight="1">
      <c r="A41" s="664"/>
      <c r="B41" s="665"/>
      <c r="C41" s="681"/>
      <c r="D41" s="288"/>
      <c r="E41" s="288"/>
      <c r="F41" s="288"/>
      <c r="G41" s="665"/>
      <c r="H41" s="681"/>
      <c r="I41" s="665"/>
      <c r="J41" s="685"/>
      <c r="K41" s="686"/>
      <c r="L41" s="678">
        <f t="shared" si="0"/>
        <v>0</v>
      </c>
      <c r="M41" s="679"/>
      <c r="N41" s="84"/>
      <c r="O41" s="84"/>
      <c r="P41" s="84"/>
    </row>
    <row r="42" spans="1:16" customFormat="1" ht="18" customHeight="1">
      <c r="A42" s="664"/>
      <c r="B42" s="665"/>
      <c r="C42" s="681"/>
      <c r="D42" s="288"/>
      <c r="E42" s="288"/>
      <c r="F42" s="288"/>
      <c r="G42" s="665"/>
      <c r="H42" s="681"/>
      <c r="I42" s="665"/>
      <c r="J42" s="685"/>
      <c r="K42" s="686"/>
      <c r="L42" s="678">
        <f t="shared" si="0"/>
        <v>0</v>
      </c>
      <c r="M42" s="679"/>
      <c r="N42" s="84"/>
      <c r="O42" s="84"/>
      <c r="P42" s="84"/>
    </row>
    <row r="43" spans="1:16" customFormat="1" ht="18" customHeight="1" thickBot="1">
      <c r="A43" s="690"/>
      <c r="B43" s="691"/>
      <c r="C43" s="691"/>
      <c r="D43" s="691"/>
      <c r="E43" s="691"/>
      <c r="F43" s="691"/>
      <c r="G43" s="691"/>
      <c r="H43" s="691"/>
      <c r="I43" s="691"/>
      <c r="J43" s="692"/>
      <c r="K43" s="692"/>
      <c r="L43" s="678">
        <f>IF(C43&lt;&gt;"",1,IF(C43="",0))</f>
        <v>0</v>
      </c>
      <c r="M43" s="679"/>
      <c r="N43" s="84"/>
      <c r="O43" s="84"/>
      <c r="P43" s="84"/>
    </row>
    <row r="44" spans="1:16" customFormat="1" ht="54" customHeight="1" thickTop="1" thickBot="1">
      <c r="A44" s="59"/>
      <c r="B44" s="59"/>
      <c r="C44" s="59"/>
      <c r="D44" s="59"/>
      <c r="E44" s="59"/>
      <c r="F44" s="59"/>
      <c r="G44" s="59"/>
      <c r="H44" s="59"/>
      <c r="I44" s="59"/>
      <c r="J44" s="656" t="s">
        <v>55</v>
      </c>
      <c r="K44" s="675"/>
      <c r="L44" s="697">
        <f>SUM(L29:M43)</f>
        <v>0</v>
      </c>
      <c r="M44" s="698"/>
      <c r="N44" s="84"/>
      <c r="O44" s="84"/>
      <c r="P44" s="84"/>
    </row>
    <row r="45" spans="1:16" customFormat="1" ht="18" customHeight="1" thickTop="1">
      <c r="A45" s="512" t="s">
        <v>62</v>
      </c>
      <c r="B45" s="513"/>
      <c r="C45" s="513"/>
      <c r="D45" s="513"/>
      <c r="E45" s="513"/>
      <c r="F45" s="513"/>
      <c r="G45" s="513"/>
      <c r="H45" s="513"/>
      <c r="I45" s="513"/>
      <c r="J45" s="513"/>
      <c r="K45" s="513"/>
      <c r="L45" s="513"/>
      <c r="M45" s="680"/>
      <c r="N45" s="84"/>
      <c r="O45" s="84"/>
      <c r="P45" s="84"/>
    </row>
    <row r="46" spans="1:16" customFormat="1" ht="18" customHeight="1">
      <c r="A46" s="32"/>
      <c r="B46" s="655"/>
      <c r="C46" s="655"/>
      <c r="D46" s="655"/>
      <c r="E46" s="655"/>
      <c r="F46" s="655"/>
      <c r="G46" s="655"/>
      <c r="H46" s="655"/>
      <c r="I46" s="655"/>
      <c r="J46" s="655"/>
      <c r="K46" s="655"/>
      <c r="L46" s="655"/>
      <c r="M46" s="655"/>
      <c r="N46" s="84"/>
      <c r="O46" s="84"/>
      <c r="P46" s="84"/>
    </row>
    <row r="47" spans="1:16" customFormat="1" ht="18" customHeight="1">
      <c r="A47" s="32" t="s">
        <v>1</v>
      </c>
      <c r="B47" s="403" t="s">
        <v>92</v>
      </c>
      <c r="C47" s="403"/>
      <c r="D47" s="403"/>
      <c r="E47" s="403"/>
      <c r="F47" s="403"/>
      <c r="G47" s="403"/>
      <c r="H47" s="403"/>
      <c r="I47" s="403"/>
      <c r="J47" s="403"/>
      <c r="K47" s="403"/>
      <c r="L47" s="403"/>
      <c r="M47" s="403"/>
      <c r="N47" s="84"/>
      <c r="O47" s="84"/>
      <c r="P47" s="84"/>
    </row>
    <row r="48" spans="1:16" customFormat="1" ht="18" customHeight="1">
      <c r="A48" s="32" t="s">
        <v>1</v>
      </c>
      <c r="B48" s="403" t="s">
        <v>150</v>
      </c>
      <c r="C48" s="403"/>
      <c r="D48" s="403"/>
      <c r="E48" s="403"/>
      <c r="F48" s="403"/>
      <c r="G48" s="403"/>
      <c r="H48" s="403"/>
      <c r="I48" s="403"/>
      <c r="J48" s="403"/>
      <c r="K48" s="403"/>
      <c r="L48" s="403"/>
      <c r="M48" s="403"/>
      <c r="N48" s="84"/>
      <c r="O48" s="84"/>
      <c r="P48" s="84"/>
    </row>
    <row r="49" spans="1:16" customFormat="1" ht="18" customHeight="1" thickBot="1">
      <c r="A49" s="32" t="s">
        <v>1</v>
      </c>
      <c r="B49" s="403" t="s">
        <v>236</v>
      </c>
      <c r="C49" s="403"/>
      <c r="D49" s="403"/>
      <c r="E49" s="403"/>
      <c r="F49" s="403"/>
      <c r="G49" s="403"/>
      <c r="H49" s="403"/>
      <c r="I49" s="403"/>
      <c r="J49" s="403"/>
      <c r="K49" s="403"/>
      <c r="L49" s="403"/>
      <c r="M49" s="403"/>
      <c r="N49" s="84"/>
      <c r="O49" s="84"/>
      <c r="P49" s="84"/>
    </row>
    <row r="50" spans="1:16" customFormat="1" ht="54" customHeight="1" thickTop="1" thickBot="1">
      <c r="A50" s="495" t="s">
        <v>80</v>
      </c>
      <c r="B50" s="411"/>
      <c r="C50" s="699" t="s">
        <v>63</v>
      </c>
      <c r="D50" s="700"/>
      <c r="E50" s="410" t="s">
        <v>227</v>
      </c>
      <c r="F50" s="411"/>
      <c r="G50" s="410" t="s">
        <v>93</v>
      </c>
      <c r="H50" s="411"/>
      <c r="I50" s="410" t="s">
        <v>94</v>
      </c>
      <c r="J50" s="411"/>
      <c r="K50" s="410" t="s">
        <v>5</v>
      </c>
      <c r="L50" s="411"/>
      <c r="M50" s="78" t="s">
        <v>29</v>
      </c>
      <c r="N50" s="84"/>
      <c r="O50" s="102" t="s">
        <v>63</v>
      </c>
      <c r="P50" s="101"/>
    </row>
    <row r="51" spans="1:16" customFormat="1" ht="18" customHeight="1" thickTop="1">
      <c r="A51" s="693" t="s">
        <v>179</v>
      </c>
      <c r="B51" s="694"/>
      <c r="C51" s="676" t="str">
        <f>IF(様式1!E9&lt;&gt;"",様式1!E9,IF(様式1!E9="",""))</f>
        <v/>
      </c>
      <c r="D51" s="676"/>
      <c r="E51" s="677" t="s">
        <v>190</v>
      </c>
      <c r="F51" s="677"/>
      <c r="G51" s="677" t="str">
        <f>IF(C51="2021年12月1日","2022年11月30日",IF(C51="2022年1月1日","2022年12月31日",IF(C51="","")))</f>
        <v/>
      </c>
      <c r="H51" s="677"/>
      <c r="I51" s="689"/>
      <c r="J51" s="689"/>
      <c r="K51" s="695"/>
      <c r="L51" s="696"/>
      <c r="M51" s="105"/>
      <c r="N51" s="139"/>
      <c r="O51" s="103" t="s">
        <v>162</v>
      </c>
    </row>
    <row r="52" spans="1:16" customFormat="1" ht="18" customHeight="1">
      <c r="A52" s="646"/>
      <c r="B52" s="617"/>
      <c r="C52" s="668"/>
      <c r="D52" s="669"/>
      <c r="E52" s="615"/>
      <c r="F52" s="617"/>
      <c r="G52" s="670"/>
      <c r="H52" s="671"/>
      <c r="I52" s="668"/>
      <c r="J52" s="669"/>
      <c r="K52" s="673"/>
      <c r="L52" s="674"/>
      <c r="M52" s="242">
        <f>IF(K52&lt;=0.24,0,IF(AND(K52&gt;=0.25,K52&lt;=0.74),1,IF(AND(K52&gt;=0.75,K52&lt;=1),2)))</f>
        <v>0</v>
      </c>
      <c r="N52" s="84"/>
      <c r="O52" s="103" t="s">
        <v>163</v>
      </c>
    </row>
    <row r="53" spans="1:16" customFormat="1" ht="18" customHeight="1">
      <c r="A53" s="646"/>
      <c r="B53" s="617"/>
      <c r="C53" s="668"/>
      <c r="D53" s="669"/>
      <c r="E53" s="236"/>
      <c r="F53" s="237"/>
      <c r="G53" s="238"/>
      <c r="H53" s="239"/>
      <c r="I53" s="240"/>
      <c r="J53" s="241"/>
      <c r="K53" s="673"/>
      <c r="L53" s="674"/>
      <c r="M53" s="242">
        <f t="shared" ref="M53:M56" si="1">IF(K53&lt;=0.24,0,IF(AND(K53&gt;=0.25,K53&lt;=0.74),1,IF(AND(K53&gt;=0.75,K53&lt;=1),2)))</f>
        <v>0</v>
      </c>
      <c r="N53" s="84"/>
      <c r="O53" s="103" t="s">
        <v>164</v>
      </c>
    </row>
    <row r="54" spans="1:16" customFormat="1" ht="18" customHeight="1">
      <c r="A54" s="646"/>
      <c r="B54" s="617"/>
      <c r="C54" s="668"/>
      <c r="D54" s="669"/>
      <c r="E54" s="236"/>
      <c r="F54" s="237"/>
      <c r="G54" s="238"/>
      <c r="H54" s="239"/>
      <c r="I54" s="240"/>
      <c r="J54" s="241"/>
      <c r="K54" s="673"/>
      <c r="L54" s="674"/>
      <c r="M54" s="242">
        <f t="shared" si="1"/>
        <v>0</v>
      </c>
      <c r="N54" s="84"/>
      <c r="O54" s="103" t="s">
        <v>165</v>
      </c>
    </row>
    <row r="55" spans="1:16" customFormat="1" ht="18" customHeight="1">
      <c r="A55" s="646"/>
      <c r="B55" s="617"/>
      <c r="C55" s="668"/>
      <c r="D55" s="669"/>
      <c r="E55" s="615"/>
      <c r="F55" s="617"/>
      <c r="G55" s="670"/>
      <c r="H55" s="671"/>
      <c r="I55" s="668"/>
      <c r="J55" s="669"/>
      <c r="K55" s="673"/>
      <c r="L55" s="674"/>
      <c r="M55" s="242">
        <f t="shared" si="1"/>
        <v>0</v>
      </c>
      <c r="N55" s="84"/>
      <c r="O55" s="246"/>
    </row>
    <row r="56" spans="1:16" customFormat="1" ht="18" customHeight="1" thickBot="1">
      <c r="A56" s="606"/>
      <c r="B56" s="609"/>
      <c r="C56" s="747"/>
      <c r="D56" s="748"/>
      <c r="E56" s="608"/>
      <c r="F56" s="609"/>
      <c r="G56" s="776"/>
      <c r="H56" s="777"/>
      <c r="I56" s="762"/>
      <c r="J56" s="720"/>
      <c r="K56" s="774"/>
      <c r="L56" s="775"/>
      <c r="M56" s="242">
        <f t="shared" si="1"/>
        <v>0</v>
      </c>
      <c r="N56" s="94"/>
      <c r="O56" s="84"/>
      <c r="P56" s="84"/>
    </row>
    <row r="57" spans="1:16" customFormat="1" ht="18" customHeight="1">
      <c r="A57" s="752"/>
      <c r="B57" s="610"/>
      <c r="C57" s="611"/>
      <c r="D57" s="611"/>
      <c r="E57" s="611"/>
      <c r="F57" s="611"/>
      <c r="G57" s="611"/>
      <c r="H57" s="611"/>
      <c r="I57" s="611"/>
      <c r="J57" s="636"/>
      <c r="K57" s="637" t="s">
        <v>138</v>
      </c>
      <c r="L57" s="638"/>
      <c r="M57" s="244">
        <f>SUM(M52:M56)</f>
        <v>0</v>
      </c>
      <c r="N57" s="84"/>
      <c r="O57" s="84"/>
      <c r="P57" s="84"/>
    </row>
    <row r="58" spans="1:16" customFormat="1" ht="18" customHeight="1" thickBot="1">
      <c r="A58" s="749" t="s">
        <v>168</v>
      </c>
      <c r="B58" s="621"/>
      <c r="C58" s="624" t="str">
        <f>IF(C51="2021年12月1日","2022年12月1日",IF(C51="2022年1月1日","2023年1月1日",IF(C51="","")))</f>
        <v/>
      </c>
      <c r="D58" s="624"/>
      <c r="E58" s="781" t="s">
        <v>190</v>
      </c>
      <c r="F58" s="781"/>
      <c r="G58" s="781" t="str">
        <f>IF(C58="2022年12月1日","2023年11月30日",IF(C58="2023年1月1日","2023年12月31日",IF(C58="","")))</f>
        <v/>
      </c>
      <c r="H58" s="781"/>
      <c r="I58" s="786"/>
      <c r="J58" s="787"/>
      <c r="K58" s="782" t="s">
        <v>139</v>
      </c>
      <c r="L58" s="783"/>
      <c r="M58" s="245">
        <f>IF(M57&gt;=2,2,IF(M57&lt;2,M57))</f>
        <v>0</v>
      </c>
      <c r="N58" s="84"/>
      <c r="O58" s="84"/>
      <c r="P58" s="84"/>
    </row>
    <row r="59" spans="1:16" customFormat="1" ht="18" customHeight="1">
      <c r="A59" s="750"/>
      <c r="B59" s="751"/>
      <c r="C59" s="745"/>
      <c r="D59" s="746"/>
      <c r="E59" s="625"/>
      <c r="F59" s="627"/>
      <c r="G59" s="753"/>
      <c r="H59" s="754"/>
      <c r="I59" s="745"/>
      <c r="J59" s="746"/>
      <c r="K59" s="784"/>
      <c r="L59" s="785"/>
      <c r="M59" s="242">
        <f>IF(K59&lt;=0.24,0,IF(AND(K59&gt;=0.25,K59&lt;=0.74),1,IF(AND(K59&gt;=0.75,K59&lt;=1),2)))</f>
        <v>0</v>
      </c>
      <c r="N59" s="94"/>
      <c r="O59" s="84"/>
      <c r="P59" s="84"/>
    </row>
    <row r="60" spans="1:16" customFormat="1" ht="18" customHeight="1">
      <c r="A60" s="612"/>
      <c r="B60" s="614"/>
      <c r="C60" s="668"/>
      <c r="D60" s="669"/>
      <c r="E60" s="615"/>
      <c r="F60" s="617"/>
      <c r="G60" s="670"/>
      <c r="H60" s="671"/>
      <c r="I60" s="668"/>
      <c r="J60" s="669"/>
      <c r="K60" s="757"/>
      <c r="L60" s="758"/>
      <c r="M60" s="242">
        <f t="shared" ref="M60:M63" si="2">IF(K60&lt;=0.24,0,IF(AND(K60&gt;=0.25,K60&lt;=0.74),1,IF(AND(K60&gt;=0.75,K60&lt;=1),2)))</f>
        <v>0</v>
      </c>
      <c r="N60" s="84"/>
      <c r="O60" s="84"/>
      <c r="P60" s="84"/>
    </row>
    <row r="61" spans="1:16" customFormat="1" ht="18" customHeight="1">
      <c r="A61" s="612"/>
      <c r="B61" s="614"/>
      <c r="C61" s="668"/>
      <c r="D61" s="669"/>
      <c r="E61" s="236"/>
      <c r="F61" s="237"/>
      <c r="G61" s="238"/>
      <c r="H61" s="239"/>
      <c r="I61" s="240"/>
      <c r="J61" s="241"/>
      <c r="K61" s="757"/>
      <c r="L61" s="758"/>
      <c r="M61" s="242">
        <f t="shared" si="2"/>
        <v>0</v>
      </c>
      <c r="N61" s="84"/>
      <c r="O61" s="84"/>
      <c r="P61" s="84"/>
    </row>
    <row r="62" spans="1:16" customFormat="1" ht="18" customHeight="1">
      <c r="A62" s="612"/>
      <c r="B62" s="614"/>
      <c r="C62" s="668"/>
      <c r="D62" s="669"/>
      <c r="E62" s="615"/>
      <c r="F62" s="617"/>
      <c r="G62" s="670"/>
      <c r="H62" s="671"/>
      <c r="I62" s="668"/>
      <c r="J62" s="669"/>
      <c r="K62" s="757"/>
      <c r="L62" s="758"/>
      <c r="M62" s="242">
        <f t="shared" si="2"/>
        <v>0</v>
      </c>
      <c r="N62" s="84"/>
      <c r="O62" s="84"/>
      <c r="P62" s="84"/>
    </row>
    <row r="63" spans="1:16" customFormat="1" ht="18" customHeight="1" thickBot="1">
      <c r="A63" s="628"/>
      <c r="B63" s="755"/>
      <c r="C63" s="747"/>
      <c r="D63" s="748"/>
      <c r="E63" s="608"/>
      <c r="F63" s="609"/>
      <c r="G63" s="776"/>
      <c r="H63" s="777"/>
      <c r="I63" s="762"/>
      <c r="J63" s="720"/>
      <c r="K63" s="760"/>
      <c r="L63" s="761"/>
      <c r="M63" s="242">
        <f t="shared" si="2"/>
        <v>0</v>
      </c>
      <c r="N63" s="84"/>
      <c r="O63" s="84"/>
      <c r="P63" s="84"/>
    </row>
    <row r="64" spans="1:16" customFormat="1" ht="18" customHeight="1">
      <c r="A64" s="610"/>
      <c r="B64" s="610"/>
      <c r="C64" s="611"/>
      <c r="D64" s="611"/>
      <c r="E64" s="611"/>
      <c r="F64" s="611"/>
      <c r="G64" s="611"/>
      <c r="H64" s="611"/>
      <c r="I64" s="611"/>
      <c r="J64" s="636"/>
      <c r="K64" s="637" t="s">
        <v>140</v>
      </c>
      <c r="L64" s="638"/>
      <c r="M64" s="244">
        <f>SUM(M59:M63)</f>
        <v>0</v>
      </c>
      <c r="N64" s="84"/>
      <c r="O64" s="84"/>
      <c r="P64" s="84"/>
    </row>
    <row r="65" spans="1:16" customFormat="1" ht="18" customHeight="1" thickBot="1">
      <c r="A65" s="645"/>
      <c r="B65" s="645"/>
      <c r="C65" s="650"/>
      <c r="D65" s="650"/>
      <c r="E65" s="650"/>
      <c r="F65" s="650"/>
      <c r="G65" s="650"/>
      <c r="H65" s="650"/>
      <c r="I65" s="650"/>
      <c r="J65" s="651"/>
      <c r="K65" s="639" t="s">
        <v>141</v>
      </c>
      <c r="L65" s="640"/>
      <c r="M65" s="247">
        <f>IF(M64&gt;=2,2,IF(M64&lt;2,M64))</f>
        <v>0</v>
      </c>
      <c r="N65" s="84"/>
      <c r="O65" s="84"/>
      <c r="P65" s="84"/>
    </row>
    <row r="66" spans="1:16" customFormat="1" ht="54" customHeight="1" thickTop="1" thickBot="1">
      <c r="A66" s="658"/>
      <c r="B66" s="658"/>
      <c r="C66" s="658"/>
      <c r="D66" s="658"/>
      <c r="E66" s="658"/>
      <c r="F66" s="658"/>
      <c r="G66" s="658"/>
      <c r="H66" s="658"/>
      <c r="I66" s="658"/>
      <c r="J66" s="759"/>
      <c r="K66" s="656" t="s">
        <v>149</v>
      </c>
      <c r="L66" s="675"/>
      <c r="M66" s="248">
        <f>M58+M65</f>
        <v>0</v>
      </c>
      <c r="N66" s="84"/>
      <c r="O66" s="84"/>
      <c r="P66" s="84"/>
    </row>
    <row r="67" spans="1:16" customFormat="1" ht="18" customHeight="1" thickTop="1">
      <c r="A67" s="730" t="s">
        <v>98</v>
      </c>
      <c r="B67" s="731"/>
      <c r="C67" s="731"/>
      <c r="D67" s="731"/>
      <c r="E67" s="731"/>
      <c r="F67" s="731"/>
      <c r="G67" s="731"/>
      <c r="H67" s="731"/>
      <c r="I67" s="731"/>
      <c r="J67" s="731"/>
      <c r="K67" s="731"/>
      <c r="L67" s="731"/>
      <c r="M67" s="732"/>
      <c r="N67" s="84"/>
      <c r="O67" s="84"/>
      <c r="P67" s="84"/>
    </row>
    <row r="68" spans="1:16" customFormat="1" ht="18" customHeight="1">
      <c r="A68" s="32"/>
      <c r="B68" s="655"/>
      <c r="C68" s="655"/>
      <c r="D68" s="655"/>
      <c r="E68" s="655"/>
      <c r="F68" s="655"/>
      <c r="G68" s="655"/>
      <c r="H68" s="655"/>
      <c r="I68" s="655"/>
      <c r="J68" s="655"/>
      <c r="K68" s="655"/>
      <c r="L68" s="655"/>
      <c r="M68" s="655"/>
      <c r="N68" s="84"/>
      <c r="O68" s="84"/>
      <c r="P68" s="84"/>
    </row>
    <row r="69" spans="1:16" customFormat="1" ht="18" customHeight="1">
      <c r="A69" s="32" t="s">
        <v>1</v>
      </c>
      <c r="B69" s="655" t="s">
        <v>64</v>
      </c>
      <c r="C69" s="655"/>
      <c r="D69" s="655"/>
      <c r="E69" s="655"/>
      <c r="F69" s="655"/>
      <c r="G69" s="655"/>
      <c r="H69" s="655"/>
      <c r="I69" s="655"/>
      <c r="J69" s="655"/>
      <c r="K69" s="655"/>
      <c r="L69" s="655"/>
      <c r="M69" s="655"/>
      <c r="N69" s="84"/>
      <c r="O69" s="84"/>
      <c r="P69" s="84"/>
    </row>
    <row r="70" spans="1:16" customFormat="1" ht="18" customHeight="1">
      <c r="A70" s="32" t="s">
        <v>1</v>
      </c>
      <c r="B70" s="655" t="s">
        <v>235</v>
      </c>
      <c r="C70" s="655"/>
      <c r="D70" s="655"/>
      <c r="E70" s="655"/>
      <c r="F70" s="655"/>
      <c r="G70" s="655"/>
      <c r="H70" s="655"/>
      <c r="I70" s="655"/>
      <c r="J70" s="655"/>
      <c r="K70" s="655"/>
      <c r="L70" s="655"/>
      <c r="M70" s="655"/>
      <c r="N70" s="84"/>
      <c r="O70" s="84"/>
      <c r="P70" s="84"/>
    </row>
    <row r="71" spans="1:16" customFormat="1" ht="18" customHeight="1" thickBot="1">
      <c r="A71" s="58"/>
      <c r="B71" s="718"/>
      <c r="C71" s="718"/>
      <c r="D71" s="718"/>
      <c r="E71" s="718"/>
      <c r="F71" s="718"/>
      <c r="G71" s="718"/>
      <c r="H71" s="718"/>
      <c r="I71" s="718"/>
      <c r="J71" s="718"/>
      <c r="K71" s="718"/>
      <c r="L71" s="718"/>
      <c r="M71" s="718"/>
      <c r="N71" s="84"/>
      <c r="O71" s="84"/>
      <c r="P71" s="84"/>
    </row>
    <row r="72" spans="1:16" customFormat="1" ht="54" customHeight="1" thickTop="1" thickBot="1">
      <c r="A72" s="393" t="s">
        <v>95</v>
      </c>
      <c r="B72" s="392"/>
      <c r="C72" s="392"/>
      <c r="D72" s="390" t="s">
        <v>228</v>
      </c>
      <c r="E72" s="392"/>
      <c r="F72" s="391"/>
      <c r="G72" s="390" t="s">
        <v>104</v>
      </c>
      <c r="H72" s="391"/>
      <c r="I72" s="390" t="s">
        <v>103</v>
      </c>
      <c r="J72" s="392"/>
      <c r="K72" s="392"/>
      <c r="L72" s="391"/>
      <c r="M72" s="78" t="s">
        <v>29</v>
      </c>
      <c r="N72" s="84"/>
      <c r="O72" s="84"/>
      <c r="P72" s="84"/>
    </row>
    <row r="73" spans="1:16" customFormat="1" ht="18" customHeight="1" thickTop="1">
      <c r="A73" s="771" t="s">
        <v>151</v>
      </c>
      <c r="B73" s="772"/>
      <c r="C73" s="772"/>
      <c r="D73" s="769" t="str">
        <f>IF(様式1!E9&lt;&gt;"",様式1!E9,IF(様式1!E9="",""))</f>
        <v/>
      </c>
      <c r="E73" s="769"/>
      <c r="F73" s="128" t="s">
        <v>190</v>
      </c>
      <c r="G73" s="770" t="str">
        <f>IF(D73="2021年12月1日","2022年11月30日",IF(D73="2022年1月1日","2022年12月31日",IF(D73="","")))</f>
        <v/>
      </c>
      <c r="H73" s="770"/>
      <c r="I73" s="302"/>
      <c r="J73" s="302"/>
      <c r="K73" s="302"/>
      <c r="L73" s="773"/>
      <c r="M73" s="106"/>
      <c r="N73" s="84"/>
      <c r="O73" s="84"/>
    </row>
    <row r="74" spans="1:16" customFormat="1" ht="18" customHeight="1">
      <c r="A74" s="646"/>
      <c r="B74" s="616"/>
      <c r="C74" s="616"/>
      <c r="D74" s="710"/>
      <c r="E74" s="711"/>
      <c r="F74" s="712"/>
      <c r="G74" s="709"/>
      <c r="H74" s="617"/>
      <c r="I74" s="615"/>
      <c r="J74" s="616"/>
      <c r="K74" s="616"/>
      <c r="L74" s="617"/>
      <c r="M74" s="242">
        <f>IF(I74&lt;&gt;"",1,IF(I74="",0))</f>
        <v>0</v>
      </c>
      <c r="N74" s="94"/>
      <c r="O74" s="84"/>
    </row>
    <row r="75" spans="1:16" customFormat="1" ht="18" customHeight="1">
      <c r="A75" s="646"/>
      <c r="B75" s="616"/>
      <c r="C75" s="616"/>
      <c r="D75" s="615"/>
      <c r="E75" s="616"/>
      <c r="F75" s="617"/>
      <c r="G75" s="615"/>
      <c r="H75" s="617"/>
      <c r="I75" s="615"/>
      <c r="J75" s="616"/>
      <c r="K75" s="616"/>
      <c r="L75" s="617"/>
      <c r="M75" s="242">
        <f t="shared" ref="M75:M78" si="3">IF(I75&lt;&gt;"",1,IF(I75="",0))</f>
        <v>0</v>
      </c>
      <c r="N75" s="84"/>
      <c r="O75" s="84"/>
    </row>
    <row r="76" spans="1:16" customFormat="1" ht="18" customHeight="1">
      <c r="A76" s="646"/>
      <c r="B76" s="616"/>
      <c r="C76" s="616"/>
      <c r="D76" s="615"/>
      <c r="E76" s="616"/>
      <c r="F76" s="617"/>
      <c r="G76" s="615"/>
      <c r="H76" s="617"/>
      <c r="I76" s="615"/>
      <c r="J76" s="616"/>
      <c r="K76" s="616"/>
      <c r="L76" s="617"/>
      <c r="M76" s="242">
        <f t="shared" si="3"/>
        <v>0</v>
      </c>
      <c r="N76" s="94"/>
      <c r="O76" s="84"/>
    </row>
    <row r="77" spans="1:16" customFormat="1" ht="18" customHeight="1">
      <c r="A77" s="646"/>
      <c r="B77" s="616"/>
      <c r="C77" s="616"/>
      <c r="D77" s="615"/>
      <c r="E77" s="616"/>
      <c r="F77" s="617"/>
      <c r="G77" s="615"/>
      <c r="H77" s="617"/>
      <c r="I77" s="615"/>
      <c r="J77" s="616"/>
      <c r="K77" s="616"/>
      <c r="L77" s="617"/>
      <c r="M77" s="242">
        <f t="shared" si="3"/>
        <v>0</v>
      </c>
      <c r="N77" s="84"/>
      <c r="O77" s="84"/>
    </row>
    <row r="78" spans="1:16" customFormat="1" ht="18" customHeight="1" thickBot="1">
      <c r="A78" s="606"/>
      <c r="B78" s="607"/>
      <c r="C78" s="609"/>
      <c r="D78" s="608"/>
      <c r="E78" s="607"/>
      <c r="F78" s="609"/>
      <c r="G78" s="608"/>
      <c r="H78" s="609"/>
      <c r="I78" s="608"/>
      <c r="J78" s="607"/>
      <c r="K78" s="607"/>
      <c r="L78" s="609"/>
      <c r="M78" s="243">
        <f t="shared" si="3"/>
        <v>0</v>
      </c>
      <c r="N78" s="84"/>
      <c r="O78" s="84"/>
      <c r="P78" s="84"/>
    </row>
    <row r="79" spans="1:16" customFormat="1" ht="18" customHeight="1">
      <c r="A79" s="610"/>
      <c r="B79" s="610"/>
      <c r="C79" s="610"/>
      <c r="D79" s="611"/>
      <c r="E79" s="611"/>
      <c r="F79" s="611"/>
      <c r="G79" s="611"/>
      <c r="H79" s="636"/>
      <c r="I79" s="633" t="s">
        <v>138</v>
      </c>
      <c r="J79" s="634"/>
      <c r="K79" s="634"/>
      <c r="L79" s="635"/>
      <c r="M79" s="249">
        <f>SUM(M74:M78)</f>
        <v>0</v>
      </c>
      <c r="N79" s="84"/>
      <c r="O79" s="84"/>
      <c r="P79" s="84"/>
    </row>
    <row r="80" spans="1:16" customFormat="1" ht="18" customHeight="1" thickBot="1">
      <c r="A80" s="621" t="s">
        <v>168</v>
      </c>
      <c r="B80" s="621"/>
      <c r="C80" s="621"/>
      <c r="D80" s="624" t="str">
        <f>IF(D73="2021年12月1日","2022年12月1日",IF(D73="2022年1月1日","2023年1月1日",IF(D73="","")))</f>
        <v/>
      </c>
      <c r="E80" s="624"/>
      <c r="F80" s="127" t="s">
        <v>190</v>
      </c>
      <c r="G80" s="624" t="str">
        <f>IF(D80="2022年12月1日","2023年11月30日",IF(D80="2023年1月1日","2023年12月31日",IF(D80="","")))</f>
        <v/>
      </c>
      <c r="H80" s="756"/>
      <c r="I80" s="763" t="s">
        <v>153</v>
      </c>
      <c r="J80" s="764"/>
      <c r="K80" s="764"/>
      <c r="L80" s="765"/>
      <c r="M80" s="250">
        <f>IF(M79&gt;=1,1,IF(M79&lt;1,M79))</f>
        <v>0</v>
      </c>
      <c r="N80" s="84"/>
      <c r="O80" s="84"/>
      <c r="P80" s="84"/>
    </row>
    <row r="81" spans="1:19" customFormat="1" ht="18" customHeight="1">
      <c r="A81" s="622"/>
      <c r="B81" s="623"/>
      <c r="C81" s="623"/>
      <c r="D81" s="625"/>
      <c r="E81" s="626"/>
      <c r="F81" s="627"/>
      <c r="G81" s="625"/>
      <c r="H81" s="627"/>
      <c r="I81" s="766"/>
      <c r="J81" s="767"/>
      <c r="K81" s="767"/>
      <c r="L81" s="768"/>
      <c r="M81" s="242">
        <f t="shared" ref="M81:M85" si="4">IF(I81&lt;&gt;"",1,IF(I81="",0))</f>
        <v>0</v>
      </c>
      <c r="N81" s="84"/>
      <c r="O81" s="84"/>
      <c r="P81" s="84"/>
    </row>
    <row r="82" spans="1:19" customFormat="1" ht="18" customHeight="1">
      <c r="A82" s="612"/>
      <c r="B82" s="613"/>
      <c r="C82" s="613"/>
      <c r="D82" s="615"/>
      <c r="E82" s="616"/>
      <c r="F82" s="617"/>
      <c r="G82" s="615"/>
      <c r="H82" s="617"/>
      <c r="I82" s="618"/>
      <c r="J82" s="619"/>
      <c r="K82" s="619"/>
      <c r="L82" s="620"/>
      <c r="M82" s="242">
        <f t="shared" si="4"/>
        <v>0</v>
      </c>
      <c r="N82" s="84"/>
      <c r="O82" s="84"/>
      <c r="P82" s="84"/>
    </row>
    <row r="83" spans="1:19" customFormat="1" ht="18" customHeight="1">
      <c r="A83" s="612"/>
      <c r="B83" s="613"/>
      <c r="C83" s="614"/>
      <c r="D83" s="615"/>
      <c r="E83" s="616"/>
      <c r="F83" s="617"/>
      <c r="G83" s="615"/>
      <c r="H83" s="617"/>
      <c r="I83" s="618"/>
      <c r="J83" s="619"/>
      <c r="K83" s="619"/>
      <c r="L83" s="620"/>
      <c r="M83" s="242">
        <f t="shared" si="4"/>
        <v>0</v>
      </c>
      <c r="N83" s="84"/>
      <c r="O83" s="84"/>
      <c r="P83" s="84"/>
    </row>
    <row r="84" spans="1:19" customFormat="1" ht="18" customHeight="1">
      <c r="A84" s="612"/>
      <c r="B84" s="613"/>
      <c r="C84" s="613"/>
      <c r="D84" s="615"/>
      <c r="E84" s="616"/>
      <c r="F84" s="617"/>
      <c r="G84" s="615"/>
      <c r="H84" s="617"/>
      <c r="I84" s="618"/>
      <c r="J84" s="619"/>
      <c r="K84" s="619"/>
      <c r="L84" s="620"/>
      <c r="M84" s="242">
        <f t="shared" si="4"/>
        <v>0</v>
      </c>
      <c r="N84" s="84"/>
      <c r="O84" s="84"/>
      <c r="P84" s="84"/>
    </row>
    <row r="85" spans="1:19" customFormat="1" ht="18" customHeight="1" thickBot="1">
      <c r="A85" s="628"/>
      <c r="B85" s="629"/>
      <c r="C85" s="629"/>
      <c r="D85" s="608"/>
      <c r="E85" s="607"/>
      <c r="F85" s="609"/>
      <c r="G85" s="608"/>
      <c r="H85" s="609"/>
      <c r="I85" s="630"/>
      <c r="J85" s="631"/>
      <c r="K85" s="631"/>
      <c r="L85" s="632"/>
      <c r="M85" s="243">
        <f t="shared" si="4"/>
        <v>0</v>
      </c>
      <c r="N85" s="84"/>
      <c r="O85" s="84"/>
      <c r="P85" s="84"/>
    </row>
    <row r="86" spans="1:19" customFormat="1" ht="18" customHeight="1">
      <c r="A86" s="610"/>
      <c r="B86" s="610"/>
      <c r="C86" s="610"/>
      <c r="D86" s="611"/>
      <c r="E86" s="611"/>
      <c r="F86" s="611"/>
      <c r="G86" s="611"/>
      <c r="H86" s="636"/>
      <c r="I86" s="633" t="s">
        <v>140</v>
      </c>
      <c r="J86" s="634"/>
      <c r="K86" s="634"/>
      <c r="L86" s="635"/>
      <c r="M86" s="249">
        <f>SUM(M81:M85)</f>
        <v>0</v>
      </c>
      <c r="N86" s="84"/>
      <c r="O86" s="84"/>
      <c r="P86" s="84"/>
    </row>
    <row r="87" spans="1:19" customFormat="1" ht="18" customHeight="1" thickBot="1">
      <c r="A87" s="645"/>
      <c r="B87" s="645"/>
      <c r="C87" s="645"/>
      <c r="D87" s="650"/>
      <c r="E87" s="650"/>
      <c r="F87" s="650"/>
      <c r="G87" s="650"/>
      <c r="H87" s="651"/>
      <c r="I87" s="792" t="s">
        <v>141</v>
      </c>
      <c r="J87" s="793"/>
      <c r="K87" s="793"/>
      <c r="L87" s="794"/>
      <c r="M87" s="251">
        <f>IF(M86&gt;=1,1,IF(M86&lt;1,M86))</f>
        <v>0</v>
      </c>
      <c r="N87" s="84"/>
      <c r="O87" s="84"/>
      <c r="P87" s="84"/>
    </row>
    <row r="88" spans="1:19" customFormat="1" ht="54" customHeight="1" thickTop="1" thickBot="1">
      <c r="A88" s="658"/>
      <c r="B88" s="658"/>
      <c r="C88" s="658"/>
      <c r="D88" s="658"/>
      <c r="E88" s="658"/>
      <c r="F88" s="658"/>
      <c r="G88" s="658"/>
      <c r="H88" s="658"/>
      <c r="I88" s="659"/>
      <c r="J88" s="660"/>
      <c r="K88" s="656" t="s">
        <v>152</v>
      </c>
      <c r="L88" s="657"/>
      <c r="M88" s="252">
        <f>M80+M87</f>
        <v>0</v>
      </c>
      <c r="N88" s="84"/>
      <c r="O88" s="84"/>
      <c r="P88" s="84"/>
    </row>
    <row r="89" spans="1:19" s="4" customFormat="1" ht="18" customHeight="1" thickTop="1">
      <c r="A89" s="647" t="s">
        <v>113</v>
      </c>
      <c r="B89" s="648"/>
      <c r="C89" s="648"/>
      <c r="D89" s="648"/>
      <c r="E89" s="648"/>
      <c r="F89" s="648"/>
      <c r="G89" s="648"/>
      <c r="H89" s="648"/>
      <c r="I89" s="648"/>
      <c r="J89" s="648"/>
      <c r="K89" s="420"/>
      <c r="L89" s="420"/>
      <c r="M89" s="421"/>
      <c r="N89" s="88"/>
      <c r="O89" s="87"/>
      <c r="P89" s="87"/>
      <c r="Q89" s="13"/>
      <c r="R89" s="13"/>
      <c r="S89" s="13"/>
    </row>
    <row r="90" spans="1:19" s="4" customFormat="1" ht="18" customHeight="1">
      <c r="A90" s="62"/>
      <c r="B90" s="649"/>
      <c r="C90" s="649"/>
      <c r="D90" s="649"/>
      <c r="E90" s="649"/>
      <c r="F90" s="649"/>
      <c r="G90" s="649"/>
      <c r="H90" s="649"/>
      <c r="I90" s="649"/>
      <c r="J90" s="649"/>
      <c r="K90" s="649"/>
      <c r="L90" s="649"/>
      <c r="M90" s="649"/>
      <c r="N90" s="87"/>
      <c r="O90" s="87"/>
      <c r="P90" s="87"/>
      <c r="Q90" s="13"/>
      <c r="R90" s="13"/>
      <c r="S90" s="13"/>
    </row>
    <row r="91" spans="1:19" s="4" customFormat="1" ht="18" customHeight="1">
      <c r="A91" s="42" t="s">
        <v>1</v>
      </c>
      <c r="B91" s="655" t="s">
        <v>105</v>
      </c>
      <c r="C91" s="655"/>
      <c r="D91" s="655"/>
      <c r="E91" s="655"/>
      <c r="F91" s="655"/>
      <c r="G91" s="655"/>
      <c r="H91" s="655"/>
      <c r="I91" s="655"/>
      <c r="J91" s="655"/>
      <c r="K91" s="655"/>
      <c r="L91" s="655"/>
      <c r="M91" s="655"/>
      <c r="N91" s="87"/>
      <c r="O91" s="87"/>
      <c r="P91" s="87"/>
      <c r="Q91" s="13"/>
      <c r="R91" s="13"/>
      <c r="S91" s="13"/>
    </row>
    <row r="92" spans="1:19" s="4" customFormat="1" ht="18" customHeight="1">
      <c r="A92" s="42" t="s">
        <v>1</v>
      </c>
      <c r="B92" s="79" t="s">
        <v>237</v>
      </c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87"/>
      <c r="O92" s="87"/>
      <c r="P92" s="87"/>
      <c r="Q92" s="13"/>
      <c r="R92" s="13"/>
      <c r="S92" s="13"/>
    </row>
    <row r="93" spans="1:19" s="4" customFormat="1" ht="18" customHeight="1" thickBot="1">
      <c r="A93" s="63"/>
      <c r="B93" s="64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87"/>
      <c r="O93" s="87"/>
      <c r="P93" s="87"/>
      <c r="Q93" s="13"/>
      <c r="R93" s="13"/>
      <c r="S93" s="13"/>
    </row>
    <row r="94" spans="1:19" customFormat="1" ht="54" customHeight="1" thickTop="1" thickBot="1">
      <c r="A94" s="393" t="s">
        <v>66</v>
      </c>
      <c r="B94" s="392"/>
      <c r="C94" s="392"/>
      <c r="D94" s="390" t="s">
        <v>65</v>
      </c>
      <c r="E94" s="392"/>
      <c r="F94" s="392"/>
      <c r="G94" s="391"/>
      <c r="H94" s="390" t="s">
        <v>106</v>
      </c>
      <c r="I94" s="392"/>
      <c r="J94" s="392"/>
      <c r="K94" s="392"/>
      <c r="L94" s="391"/>
      <c r="M94" s="78" t="s">
        <v>29</v>
      </c>
      <c r="N94" s="84"/>
      <c r="O94" s="84"/>
      <c r="P94" s="84"/>
    </row>
    <row r="95" spans="1:19" customFormat="1" ht="18" customHeight="1" thickTop="1">
      <c r="A95" s="652" t="s">
        <v>151</v>
      </c>
      <c r="B95" s="653"/>
      <c r="C95" s="653"/>
      <c r="D95" s="654" t="str">
        <f>IF(様式1!E9&lt;&gt;"",様式1!E9,IF(様式1!E9="",""))</f>
        <v/>
      </c>
      <c r="E95" s="654"/>
      <c r="F95" s="129" t="s">
        <v>190</v>
      </c>
      <c r="G95" s="654" t="str">
        <f>IF(D95="2021年12月1日","2022年11月30日",IF(D95="2022年1月1日","2022年12月31日",IF(D95="","")))</f>
        <v/>
      </c>
      <c r="H95" s="654"/>
      <c r="I95" s="130"/>
      <c r="J95" s="130"/>
      <c r="K95" s="130"/>
      <c r="L95" s="131"/>
      <c r="M95" s="106"/>
      <c r="N95" s="94"/>
      <c r="O95" s="84"/>
      <c r="P95" s="113"/>
    </row>
    <row r="96" spans="1:19" customFormat="1" ht="18" customHeight="1">
      <c r="A96" s="646"/>
      <c r="B96" s="616"/>
      <c r="C96" s="616"/>
      <c r="D96" s="615"/>
      <c r="E96" s="616"/>
      <c r="F96" s="616"/>
      <c r="G96" s="617"/>
      <c r="H96" s="618"/>
      <c r="I96" s="619"/>
      <c r="J96" s="619"/>
      <c r="K96" s="619"/>
      <c r="L96" s="620"/>
      <c r="M96" s="242">
        <f>IF(H96&lt;&gt;"",1,IF(H96="",0))</f>
        <v>0</v>
      </c>
      <c r="N96" s="84"/>
      <c r="O96" s="84"/>
      <c r="P96" s="113"/>
    </row>
    <row r="97" spans="1:16" customFormat="1" ht="18" customHeight="1">
      <c r="A97" s="646"/>
      <c r="B97" s="616"/>
      <c r="C97" s="616"/>
      <c r="D97" s="615"/>
      <c r="E97" s="616"/>
      <c r="F97" s="616"/>
      <c r="G97" s="617"/>
      <c r="H97" s="618"/>
      <c r="I97" s="619"/>
      <c r="J97" s="619"/>
      <c r="K97" s="619"/>
      <c r="L97" s="620"/>
      <c r="M97" s="242">
        <f t="shared" ref="M97:M100" si="5">IF(H97&lt;&gt;"",1,IF(H97="",0))</f>
        <v>0</v>
      </c>
      <c r="N97" s="94"/>
      <c r="O97" s="84"/>
      <c r="P97" s="84"/>
    </row>
    <row r="98" spans="1:16" customFormat="1" ht="18" customHeight="1">
      <c r="A98" s="646"/>
      <c r="B98" s="616"/>
      <c r="C98" s="616"/>
      <c r="D98" s="615"/>
      <c r="E98" s="616"/>
      <c r="F98" s="616"/>
      <c r="G98" s="617"/>
      <c r="H98" s="618"/>
      <c r="I98" s="619"/>
      <c r="J98" s="619"/>
      <c r="K98" s="619"/>
      <c r="L98" s="620"/>
      <c r="M98" s="242">
        <f t="shared" si="5"/>
        <v>0</v>
      </c>
      <c r="N98" s="84"/>
      <c r="O98" s="84"/>
      <c r="P98" s="113"/>
    </row>
    <row r="99" spans="1:16" customFormat="1" ht="18" customHeight="1">
      <c r="A99" s="646"/>
      <c r="B99" s="616"/>
      <c r="C99" s="616"/>
      <c r="D99" s="615"/>
      <c r="E99" s="616"/>
      <c r="F99" s="616"/>
      <c r="G99" s="617"/>
      <c r="H99" s="618"/>
      <c r="I99" s="619"/>
      <c r="J99" s="619"/>
      <c r="K99" s="619"/>
      <c r="L99" s="620"/>
      <c r="M99" s="242">
        <f t="shared" si="5"/>
        <v>0</v>
      </c>
      <c r="N99" s="84"/>
      <c r="O99" s="84"/>
      <c r="P99" s="113"/>
    </row>
    <row r="100" spans="1:16" customFormat="1" ht="18" customHeight="1" thickBot="1">
      <c r="A100" s="606"/>
      <c r="B100" s="607"/>
      <c r="C100" s="607"/>
      <c r="D100" s="608"/>
      <c r="E100" s="607"/>
      <c r="F100" s="607"/>
      <c r="G100" s="609"/>
      <c r="H100" s="630"/>
      <c r="I100" s="631"/>
      <c r="J100" s="631"/>
      <c r="K100" s="631"/>
      <c r="L100" s="632"/>
      <c r="M100" s="243">
        <f t="shared" si="5"/>
        <v>0</v>
      </c>
      <c r="N100" s="84"/>
      <c r="O100" s="84"/>
      <c r="P100" s="84"/>
    </row>
    <row r="101" spans="1:16" customFormat="1" ht="18" customHeight="1">
      <c r="A101" s="610"/>
      <c r="B101" s="610"/>
      <c r="C101" s="610"/>
      <c r="D101" s="611"/>
      <c r="E101" s="611"/>
      <c r="F101" s="611"/>
      <c r="G101" s="611"/>
      <c r="H101" s="114"/>
      <c r="I101" s="115"/>
      <c r="J101" s="795" t="s">
        <v>181</v>
      </c>
      <c r="K101" s="796"/>
      <c r="L101" s="797"/>
      <c r="M101" s="249">
        <f>SUM(M96:M100)</f>
        <v>0</v>
      </c>
      <c r="N101" s="84"/>
      <c r="O101" s="84"/>
      <c r="P101" s="84"/>
    </row>
    <row r="102" spans="1:16" customFormat="1" ht="18" customHeight="1" thickBot="1">
      <c r="A102" s="621" t="s">
        <v>168</v>
      </c>
      <c r="B102" s="621"/>
      <c r="C102" s="621"/>
      <c r="D102" s="624" t="str">
        <f>IF(D95="2021年12月1日","2022年12月1日",IF(D95="2022年1月1日","2023年1月1日",IF(D95="","")))</f>
        <v/>
      </c>
      <c r="E102" s="624"/>
      <c r="F102" s="126" t="s">
        <v>190</v>
      </c>
      <c r="G102" s="624" t="str">
        <f>IF(D102="2022年12月1日","2023年11月30日",IF(D102="2023年1月1日","2023年12月31日",IF(D102="","")))</f>
        <v/>
      </c>
      <c r="H102" s="624"/>
      <c r="I102" s="116"/>
      <c r="J102" s="763" t="s">
        <v>180</v>
      </c>
      <c r="K102" s="764"/>
      <c r="L102" s="765"/>
      <c r="M102" s="250">
        <f>IF(M101&gt;=2,2,IF(M101&lt;2,M101))</f>
        <v>0</v>
      </c>
      <c r="N102" s="84"/>
      <c r="O102" s="84"/>
      <c r="P102" s="84"/>
    </row>
    <row r="103" spans="1:16" customFormat="1" ht="18" customHeight="1">
      <c r="A103" s="778"/>
      <c r="B103" s="779"/>
      <c r="C103" s="780"/>
      <c r="D103" s="766"/>
      <c r="E103" s="767"/>
      <c r="F103" s="767"/>
      <c r="G103" s="768"/>
      <c r="H103" s="625"/>
      <c r="I103" s="626"/>
      <c r="J103" s="626"/>
      <c r="K103" s="626"/>
      <c r="L103" s="627"/>
      <c r="M103" s="242">
        <f>IF(H103&lt;&gt;"",1,IF(H103="",0))</f>
        <v>0</v>
      </c>
      <c r="N103" s="84"/>
      <c r="O103" s="84"/>
      <c r="P103" s="84"/>
    </row>
    <row r="104" spans="1:16" customFormat="1" ht="18" customHeight="1">
      <c r="A104" s="641"/>
      <c r="B104" s="642"/>
      <c r="C104" s="788"/>
      <c r="D104" s="618"/>
      <c r="E104" s="619"/>
      <c r="F104" s="619"/>
      <c r="G104" s="620"/>
      <c r="H104" s="615"/>
      <c r="I104" s="616"/>
      <c r="J104" s="616"/>
      <c r="K104" s="616"/>
      <c r="L104" s="617"/>
      <c r="M104" s="242">
        <f>IF(H104&lt;&gt;"",1,IF(H104="",0))</f>
        <v>0</v>
      </c>
      <c r="N104" s="84"/>
      <c r="O104" s="84"/>
      <c r="P104" s="84"/>
    </row>
    <row r="105" spans="1:16" customFormat="1" ht="18" customHeight="1">
      <c r="A105" s="641"/>
      <c r="B105" s="642"/>
      <c r="C105" s="642"/>
      <c r="D105" s="618"/>
      <c r="E105" s="619"/>
      <c r="F105" s="619"/>
      <c r="G105" s="620"/>
      <c r="H105" s="615"/>
      <c r="I105" s="616"/>
      <c r="J105" s="616"/>
      <c r="K105" s="616"/>
      <c r="L105" s="617"/>
      <c r="M105" s="242">
        <f t="shared" ref="M105:M107" si="6">IF(H105&lt;&gt;"",1,IF(H105="",0))</f>
        <v>0</v>
      </c>
      <c r="N105" s="84"/>
      <c r="O105" s="84"/>
      <c r="P105" s="84"/>
    </row>
    <row r="106" spans="1:16" customFormat="1" ht="18" customHeight="1">
      <c r="A106" s="641"/>
      <c r="B106" s="642"/>
      <c r="C106" s="642"/>
      <c r="D106" s="618"/>
      <c r="E106" s="619"/>
      <c r="F106" s="619"/>
      <c r="G106" s="620"/>
      <c r="H106" s="615"/>
      <c r="I106" s="616"/>
      <c r="J106" s="616"/>
      <c r="K106" s="616"/>
      <c r="L106" s="617"/>
      <c r="M106" s="242">
        <f t="shared" si="6"/>
        <v>0</v>
      </c>
      <c r="N106" s="84"/>
      <c r="O106" s="84"/>
      <c r="P106" s="84"/>
    </row>
    <row r="107" spans="1:16" customFormat="1" ht="18" customHeight="1" thickBot="1">
      <c r="A107" s="643"/>
      <c r="B107" s="644"/>
      <c r="C107" s="644"/>
      <c r="D107" s="630"/>
      <c r="E107" s="631"/>
      <c r="F107" s="631"/>
      <c r="G107" s="632"/>
      <c r="H107" s="608"/>
      <c r="I107" s="607"/>
      <c r="J107" s="607"/>
      <c r="K107" s="607"/>
      <c r="L107" s="609"/>
      <c r="M107" s="243">
        <f t="shared" si="6"/>
        <v>0</v>
      </c>
      <c r="N107" s="84"/>
      <c r="O107" s="84"/>
      <c r="P107" s="84"/>
    </row>
    <row r="108" spans="1:16" customFormat="1" ht="18" customHeight="1">
      <c r="A108" s="610"/>
      <c r="B108" s="610"/>
      <c r="C108" s="610"/>
      <c r="D108" s="611"/>
      <c r="E108" s="611"/>
      <c r="F108" s="611"/>
      <c r="G108" s="611"/>
      <c r="H108" s="114"/>
      <c r="I108" s="115"/>
      <c r="J108" s="795" t="s">
        <v>182</v>
      </c>
      <c r="K108" s="796"/>
      <c r="L108" s="797"/>
      <c r="M108" s="249">
        <f>SUM(M103:M107)</f>
        <v>0</v>
      </c>
      <c r="N108" s="84"/>
      <c r="O108" s="84"/>
      <c r="P108" s="84"/>
    </row>
    <row r="109" spans="1:16" customFormat="1" ht="18" customHeight="1" thickBot="1">
      <c r="A109" s="645"/>
      <c r="B109" s="645"/>
      <c r="C109" s="645"/>
      <c r="D109" s="650"/>
      <c r="E109" s="650"/>
      <c r="F109" s="650"/>
      <c r="G109" s="650"/>
      <c r="H109" s="117"/>
      <c r="I109" s="118"/>
      <c r="J109" s="792" t="s">
        <v>183</v>
      </c>
      <c r="K109" s="793"/>
      <c r="L109" s="794"/>
      <c r="M109" s="251">
        <f>IF(M108&gt;=2,2,IF(M108&lt;2,M108))</f>
        <v>0</v>
      </c>
      <c r="N109" s="84"/>
      <c r="O109" s="84"/>
      <c r="P109" s="84"/>
    </row>
    <row r="110" spans="1:16" customFormat="1" ht="54" customHeight="1" thickTop="1" thickBot="1">
      <c r="A110" s="658"/>
      <c r="B110" s="658"/>
      <c r="C110" s="658"/>
      <c r="D110" s="658"/>
      <c r="E110" s="658"/>
      <c r="F110" s="658"/>
      <c r="G110" s="658"/>
      <c r="H110" s="658"/>
      <c r="I110" s="658"/>
      <c r="J110" s="660"/>
      <c r="K110" s="656" t="s">
        <v>152</v>
      </c>
      <c r="L110" s="657"/>
      <c r="M110" s="252">
        <f>M102+M109</f>
        <v>0</v>
      </c>
      <c r="N110" s="84"/>
      <c r="O110" s="84"/>
      <c r="P110" s="84"/>
    </row>
    <row r="111" spans="1:16" customFormat="1" ht="12.95" customHeight="1" thickTop="1" thickBot="1">
      <c r="A111" s="800"/>
      <c r="B111" s="800"/>
      <c r="C111" s="800"/>
      <c r="D111" s="800"/>
      <c r="E111" s="800"/>
      <c r="F111" s="800"/>
      <c r="G111" s="800"/>
      <c r="H111" s="800"/>
      <c r="I111" s="800"/>
      <c r="J111" s="800"/>
      <c r="K111" s="800"/>
      <c r="L111" s="800"/>
      <c r="M111" s="800"/>
      <c r="N111" s="84"/>
      <c r="O111" s="84"/>
      <c r="P111" s="84"/>
    </row>
    <row r="112" spans="1:16" customFormat="1" ht="54" customHeight="1" thickTop="1" thickBot="1">
      <c r="A112" s="7"/>
      <c r="B112" s="7"/>
      <c r="C112" s="7"/>
      <c r="D112" s="7"/>
      <c r="E112" s="7"/>
      <c r="F112" s="7"/>
      <c r="G112" s="7"/>
      <c r="H112" s="7"/>
      <c r="I112" s="7"/>
      <c r="J112" s="801" t="s">
        <v>154</v>
      </c>
      <c r="K112" s="802"/>
      <c r="L112" s="802"/>
      <c r="M112" s="253">
        <f>L22+L44+M66+M88+M110</f>
        <v>0</v>
      </c>
      <c r="N112" s="84"/>
      <c r="O112" s="84"/>
      <c r="P112" s="84"/>
    </row>
    <row r="113" spans="1:16" customFormat="1" ht="54" customHeight="1" thickBot="1">
      <c r="A113" s="7"/>
      <c r="B113" s="7"/>
      <c r="C113" s="7"/>
      <c r="D113" s="7"/>
      <c r="E113" s="7"/>
      <c r="F113" s="7"/>
      <c r="G113" s="7"/>
      <c r="H113" s="7"/>
      <c r="I113" s="7"/>
      <c r="J113" s="798" t="s">
        <v>201</v>
      </c>
      <c r="K113" s="799"/>
      <c r="L113" s="799"/>
      <c r="M113" s="254">
        <f>IF(M112-M114&gt;=0,M114,IF(M112-M114&lt;0,M112))</f>
        <v>0</v>
      </c>
      <c r="N113" s="256" t="str">
        <f>IF(M113-M114&gt;=0,"OK","NG")</f>
        <v>NG</v>
      </c>
      <c r="O113" s="89"/>
      <c r="P113" s="84"/>
    </row>
    <row r="114" spans="1:16" customFormat="1" ht="54" customHeight="1" thickBot="1">
      <c r="A114" s="7"/>
      <c r="B114" s="7"/>
      <c r="C114" s="7"/>
      <c r="D114" s="7"/>
      <c r="E114" s="7"/>
      <c r="F114" s="7"/>
      <c r="G114" s="7"/>
      <c r="H114" s="7"/>
      <c r="I114" s="7"/>
      <c r="J114" s="789" t="s">
        <v>200</v>
      </c>
      <c r="K114" s="790"/>
      <c r="L114" s="791"/>
      <c r="M114" s="255">
        <f>IF(様式2!M138&gt;=40,0,IF(AND(様式2!M138&lt;=39,様式2!M138&gt;=28),40-様式2!M138,IF(様式2!M138&lt;=27,12)))</f>
        <v>12</v>
      </c>
      <c r="N114" s="84"/>
      <c r="O114" s="84"/>
      <c r="P114" s="84"/>
    </row>
    <row r="115" spans="1:16" customFormat="1" ht="20.25" thickTop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8"/>
      <c r="M115" s="8"/>
      <c r="N115" s="84"/>
      <c r="O115" s="84"/>
      <c r="P115" s="84"/>
    </row>
    <row r="116" spans="1:16" customForma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8"/>
      <c r="M116" s="8"/>
      <c r="N116" s="84"/>
      <c r="O116" s="84"/>
      <c r="P116" s="84"/>
    </row>
    <row r="117" spans="1:16" customForma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8"/>
      <c r="M117" s="8"/>
      <c r="N117" s="84"/>
      <c r="O117" s="84"/>
      <c r="P117" s="84"/>
    </row>
    <row r="118" spans="1:16" customForma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8"/>
      <c r="M118" s="8"/>
      <c r="N118" s="84"/>
      <c r="O118" s="84"/>
      <c r="P118" s="84"/>
    </row>
    <row r="119" spans="1:16" customForma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8"/>
      <c r="M119" s="8"/>
      <c r="N119" s="84"/>
      <c r="O119" s="84"/>
      <c r="P119" s="84"/>
    </row>
    <row r="120" spans="1:16" customForma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8"/>
      <c r="M120" s="8"/>
      <c r="N120" s="84"/>
      <c r="O120" s="84"/>
      <c r="P120" s="84"/>
    </row>
    <row r="121" spans="1:16" customForma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8"/>
      <c r="M121" s="8"/>
      <c r="N121" s="84"/>
      <c r="O121" s="84"/>
      <c r="P121" s="84"/>
    </row>
  </sheetData>
  <mergeCells count="354">
    <mergeCell ref="A104:C104"/>
    <mergeCell ref="D103:G103"/>
    <mergeCell ref="H107:L107"/>
    <mergeCell ref="H100:L100"/>
    <mergeCell ref="E62:F62"/>
    <mergeCell ref="E63:F63"/>
    <mergeCell ref="A62:B62"/>
    <mergeCell ref="A60:B60"/>
    <mergeCell ref="J114:L114"/>
    <mergeCell ref="I87:L87"/>
    <mergeCell ref="J109:L109"/>
    <mergeCell ref="J102:L102"/>
    <mergeCell ref="J101:L101"/>
    <mergeCell ref="J108:L108"/>
    <mergeCell ref="G82:H82"/>
    <mergeCell ref="G84:H84"/>
    <mergeCell ref="G85:H85"/>
    <mergeCell ref="H98:L98"/>
    <mergeCell ref="H99:L99"/>
    <mergeCell ref="J113:L113"/>
    <mergeCell ref="A111:M111"/>
    <mergeCell ref="K110:L110"/>
    <mergeCell ref="A110:J110"/>
    <mergeCell ref="J112:L112"/>
    <mergeCell ref="A109:C109"/>
    <mergeCell ref="D109:G109"/>
    <mergeCell ref="A102:C102"/>
    <mergeCell ref="A103:C103"/>
    <mergeCell ref="A61:B61"/>
    <mergeCell ref="C58:D58"/>
    <mergeCell ref="E58:F58"/>
    <mergeCell ref="K58:L58"/>
    <mergeCell ref="K59:L59"/>
    <mergeCell ref="I58:J58"/>
    <mergeCell ref="I59:J59"/>
    <mergeCell ref="G58:H58"/>
    <mergeCell ref="K60:L60"/>
    <mergeCell ref="K61:L61"/>
    <mergeCell ref="E60:F60"/>
    <mergeCell ref="I64:J64"/>
    <mergeCell ref="I65:J65"/>
    <mergeCell ref="G63:H63"/>
    <mergeCell ref="B69:M69"/>
    <mergeCell ref="K66:L66"/>
    <mergeCell ref="I72:L72"/>
    <mergeCell ref="A79:C79"/>
    <mergeCell ref="D82:F82"/>
    <mergeCell ref="D84:F84"/>
    <mergeCell ref="K55:L55"/>
    <mergeCell ref="K56:L56"/>
    <mergeCell ref="G56:H56"/>
    <mergeCell ref="I56:J56"/>
    <mergeCell ref="L33:M33"/>
    <mergeCell ref="H40:I40"/>
    <mergeCell ref="L36:M36"/>
    <mergeCell ref="L37:M37"/>
    <mergeCell ref="L38:M38"/>
    <mergeCell ref="L39:M39"/>
    <mergeCell ref="L35:M35"/>
    <mergeCell ref="H42:I42"/>
    <mergeCell ref="J36:K36"/>
    <mergeCell ref="J37:K37"/>
    <mergeCell ref="J38:K38"/>
    <mergeCell ref="H36:I36"/>
    <mergeCell ref="H37:I37"/>
    <mergeCell ref="L41:M41"/>
    <mergeCell ref="L42:M42"/>
    <mergeCell ref="J40:K40"/>
    <mergeCell ref="J33:K33"/>
    <mergeCell ref="C42:G42"/>
    <mergeCell ref="J41:K41"/>
    <mergeCell ref="G50:H50"/>
    <mergeCell ref="C65:D65"/>
    <mergeCell ref="A82:C82"/>
    <mergeCell ref="D78:F78"/>
    <mergeCell ref="G78:H78"/>
    <mergeCell ref="A76:C76"/>
    <mergeCell ref="A77:C77"/>
    <mergeCell ref="I74:L74"/>
    <mergeCell ref="I75:L75"/>
    <mergeCell ref="I76:L76"/>
    <mergeCell ref="D72:F72"/>
    <mergeCell ref="I81:L81"/>
    <mergeCell ref="I82:L82"/>
    <mergeCell ref="G72:H72"/>
    <mergeCell ref="D73:E73"/>
    <mergeCell ref="G73:H73"/>
    <mergeCell ref="A72:C72"/>
    <mergeCell ref="A73:C73"/>
    <mergeCell ref="B71:M71"/>
    <mergeCell ref="I73:L73"/>
    <mergeCell ref="A54:B54"/>
    <mergeCell ref="E64:F64"/>
    <mergeCell ref="E65:F65"/>
    <mergeCell ref="C63:D63"/>
    <mergeCell ref="C64:D64"/>
    <mergeCell ref="A63:B63"/>
    <mergeCell ref="G62:H62"/>
    <mergeCell ref="G80:H80"/>
    <mergeCell ref="I60:J60"/>
    <mergeCell ref="B70:M70"/>
    <mergeCell ref="K62:L62"/>
    <mergeCell ref="A67:M67"/>
    <mergeCell ref="B68:M68"/>
    <mergeCell ref="A65:B65"/>
    <mergeCell ref="A66:J66"/>
    <mergeCell ref="A64:B64"/>
    <mergeCell ref="K63:L63"/>
    <mergeCell ref="A78:C78"/>
    <mergeCell ref="I63:J63"/>
    <mergeCell ref="I77:L77"/>
    <mergeCell ref="I79:L79"/>
    <mergeCell ref="I80:L80"/>
    <mergeCell ref="G64:H64"/>
    <mergeCell ref="G65:H65"/>
    <mergeCell ref="A55:B55"/>
    <mergeCell ref="E59:F59"/>
    <mergeCell ref="G57:H57"/>
    <mergeCell ref="I57:J57"/>
    <mergeCell ref="I62:J62"/>
    <mergeCell ref="C59:D59"/>
    <mergeCell ref="C60:D60"/>
    <mergeCell ref="C62:D62"/>
    <mergeCell ref="A56:B56"/>
    <mergeCell ref="C56:D56"/>
    <mergeCell ref="I55:J55"/>
    <mergeCell ref="A58:B58"/>
    <mergeCell ref="A59:B59"/>
    <mergeCell ref="A57:B57"/>
    <mergeCell ref="E56:F56"/>
    <mergeCell ref="C57:D57"/>
    <mergeCell ref="G59:H59"/>
    <mergeCell ref="C61:D61"/>
    <mergeCell ref="G60:H60"/>
    <mergeCell ref="A1:B2"/>
    <mergeCell ref="C1:M2"/>
    <mergeCell ref="B6:M6"/>
    <mergeCell ref="C4:M4"/>
    <mergeCell ref="A4:B4"/>
    <mergeCell ref="B7:M7"/>
    <mergeCell ref="A18:B18"/>
    <mergeCell ref="C18:G18"/>
    <mergeCell ref="J18:K18"/>
    <mergeCell ref="L18:M18"/>
    <mergeCell ref="A8:M8"/>
    <mergeCell ref="A10:A14"/>
    <mergeCell ref="A16:B17"/>
    <mergeCell ref="C16:G17"/>
    <mergeCell ref="H16:I16"/>
    <mergeCell ref="J16:K17"/>
    <mergeCell ref="L16:M17"/>
    <mergeCell ref="B15:G15"/>
    <mergeCell ref="H9:M9"/>
    <mergeCell ref="H10:M10"/>
    <mergeCell ref="H11:M11"/>
    <mergeCell ref="H12:M12"/>
    <mergeCell ref="H13:M13"/>
    <mergeCell ref="H14:M14"/>
    <mergeCell ref="H15:M15"/>
    <mergeCell ref="B9:G9"/>
    <mergeCell ref="B10:G10"/>
    <mergeCell ref="B11:G11"/>
    <mergeCell ref="B12:G12"/>
    <mergeCell ref="B13:G13"/>
    <mergeCell ref="B14:G14"/>
    <mergeCell ref="A19:B19"/>
    <mergeCell ref="C19:G19"/>
    <mergeCell ref="J19:K19"/>
    <mergeCell ref="B25:M25"/>
    <mergeCell ref="B27:M27"/>
    <mergeCell ref="J21:K21"/>
    <mergeCell ref="L21:M21"/>
    <mergeCell ref="L22:M22"/>
    <mergeCell ref="A21:B21"/>
    <mergeCell ref="B26:M26"/>
    <mergeCell ref="C21:G21"/>
    <mergeCell ref="J22:K22"/>
    <mergeCell ref="A20:B20"/>
    <mergeCell ref="C20:G20"/>
    <mergeCell ref="J20:K20"/>
    <mergeCell ref="L20:M20"/>
    <mergeCell ref="A23:M23"/>
    <mergeCell ref="L19:M19"/>
    <mergeCell ref="A84:C84"/>
    <mergeCell ref="G74:H74"/>
    <mergeCell ref="G75:H75"/>
    <mergeCell ref="G76:H76"/>
    <mergeCell ref="G77:H77"/>
    <mergeCell ref="G79:H79"/>
    <mergeCell ref="G81:H81"/>
    <mergeCell ref="D77:F77"/>
    <mergeCell ref="D79:F79"/>
    <mergeCell ref="A75:C75"/>
    <mergeCell ref="D74:F74"/>
    <mergeCell ref="D75:F75"/>
    <mergeCell ref="A74:C74"/>
    <mergeCell ref="D76:F76"/>
    <mergeCell ref="B49:M49"/>
    <mergeCell ref="B47:M47"/>
    <mergeCell ref="G52:H52"/>
    <mergeCell ref="C52:D52"/>
    <mergeCell ref="B48:M48"/>
    <mergeCell ref="A53:B53"/>
    <mergeCell ref="J42:K42"/>
    <mergeCell ref="H41:I41"/>
    <mergeCell ref="A52:B52"/>
    <mergeCell ref="C50:D50"/>
    <mergeCell ref="K52:L52"/>
    <mergeCell ref="I52:J52"/>
    <mergeCell ref="C53:D53"/>
    <mergeCell ref="A34:B34"/>
    <mergeCell ref="C34:G34"/>
    <mergeCell ref="A41:B41"/>
    <mergeCell ref="A42:B42"/>
    <mergeCell ref="C36:G36"/>
    <mergeCell ref="I51:J51"/>
    <mergeCell ref="G51:H51"/>
    <mergeCell ref="A35:B35"/>
    <mergeCell ref="C35:G35"/>
    <mergeCell ref="H35:I35"/>
    <mergeCell ref="J35:K35"/>
    <mergeCell ref="A36:B36"/>
    <mergeCell ref="A37:B37"/>
    <mergeCell ref="A38:B38"/>
    <mergeCell ref="A43:B43"/>
    <mergeCell ref="C43:G43"/>
    <mergeCell ref="H43:I43"/>
    <mergeCell ref="J43:K43"/>
    <mergeCell ref="A51:B51"/>
    <mergeCell ref="K51:L51"/>
    <mergeCell ref="K50:L50"/>
    <mergeCell ref="B46:M46"/>
    <mergeCell ref="L40:M40"/>
    <mergeCell ref="L44:M44"/>
    <mergeCell ref="A28:B28"/>
    <mergeCell ref="C28:G28"/>
    <mergeCell ref="H28:I28"/>
    <mergeCell ref="J28:K28"/>
    <mergeCell ref="L28:M28"/>
    <mergeCell ref="C37:G37"/>
    <mergeCell ref="C38:G38"/>
    <mergeCell ref="C29:G29"/>
    <mergeCell ref="J39:K39"/>
    <mergeCell ref="H34:I34"/>
    <mergeCell ref="J34:K34"/>
    <mergeCell ref="L34:M34"/>
    <mergeCell ref="H33:I33"/>
    <mergeCell ref="C39:G39"/>
    <mergeCell ref="A39:B39"/>
    <mergeCell ref="L29:M29"/>
    <mergeCell ref="L32:M32"/>
    <mergeCell ref="L30:M30"/>
    <mergeCell ref="A30:B30"/>
    <mergeCell ref="J31:K31"/>
    <mergeCell ref="L31:M31"/>
    <mergeCell ref="H29:I29"/>
    <mergeCell ref="H38:I38"/>
    <mergeCell ref="H39:I39"/>
    <mergeCell ref="C54:D54"/>
    <mergeCell ref="E57:F57"/>
    <mergeCell ref="C55:D55"/>
    <mergeCell ref="E55:F55"/>
    <mergeCell ref="G55:H55"/>
    <mergeCell ref="J29:K29"/>
    <mergeCell ref="K57:L57"/>
    <mergeCell ref="I50:J50"/>
    <mergeCell ref="K53:L53"/>
    <mergeCell ref="K54:L54"/>
    <mergeCell ref="J44:K44"/>
    <mergeCell ref="C51:D51"/>
    <mergeCell ref="E51:F51"/>
    <mergeCell ref="E52:F52"/>
    <mergeCell ref="L43:M43"/>
    <mergeCell ref="A45:M45"/>
    <mergeCell ref="A50:B50"/>
    <mergeCell ref="E50:F50"/>
    <mergeCell ref="C40:G40"/>
    <mergeCell ref="A40:B40"/>
    <mergeCell ref="C41:G41"/>
    <mergeCell ref="A32:B32"/>
    <mergeCell ref="C32:G32"/>
    <mergeCell ref="H32:I32"/>
    <mergeCell ref="J32:K32"/>
    <mergeCell ref="A29:B29"/>
    <mergeCell ref="A31:B31"/>
    <mergeCell ref="C31:G31"/>
    <mergeCell ref="H31:I31"/>
    <mergeCell ref="C30:G30"/>
    <mergeCell ref="J30:K30"/>
    <mergeCell ref="A33:B33"/>
    <mergeCell ref="C33:G33"/>
    <mergeCell ref="H30:I30"/>
    <mergeCell ref="A94:C94"/>
    <mergeCell ref="A89:M89"/>
    <mergeCell ref="B90:M90"/>
    <mergeCell ref="A98:C98"/>
    <mergeCell ref="D98:G98"/>
    <mergeCell ref="G87:H87"/>
    <mergeCell ref="D87:F87"/>
    <mergeCell ref="D94:G94"/>
    <mergeCell ref="A95:C95"/>
    <mergeCell ref="D95:E95"/>
    <mergeCell ref="G95:H95"/>
    <mergeCell ref="B91:M91"/>
    <mergeCell ref="K88:L88"/>
    <mergeCell ref="A88:J88"/>
    <mergeCell ref="K64:L64"/>
    <mergeCell ref="K65:L65"/>
    <mergeCell ref="D108:G108"/>
    <mergeCell ref="A108:C108"/>
    <mergeCell ref="A105:C105"/>
    <mergeCell ref="D105:G105"/>
    <mergeCell ref="A106:C106"/>
    <mergeCell ref="D106:G106"/>
    <mergeCell ref="A107:C107"/>
    <mergeCell ref="D107:G107"/>
    <mergeCell ref="A87:C87"/>
    <mergeCell ref="D102:E102"/>
    <mergeCell ref="G102:H102"/>
    <mergeCell ref="D104:G104"/>
    <mergeCell ref="H103:L103"/>
    <mergeCell ref="H105:L105"/>
    <mergeCell ref="H106:L106"/>
    <mergeCell ref="A96:C96"/>
    <mergeCell ref="D96:G96"/>
    <mergeCell ref="A97:C97"/>
    <mergeCell ref="D97:G97"/>
    <mergeCell ref="H104:L104"/>
    <mergeCell ref="A99:C99"/>
    <mergeCell ref="D99:G99"/>
    <mergeCell ref="A100:C100"/>
    <mergeCell ref="D100:G100"/>
    <mergeCell ref="A101:C101"/>
    <mergeCell ref="D101:G101"/>
    <mergeCell ref="I78:L78"/>
    <mergeCell ref="A83:C83"/>
    <mergeCell ref="D83:F83"/>
    <mergeCell ref="G83:H83"/>
    <mergeCell ref="I83:L83"/>
    <mergeCell ref="A80:C80"/>
    <mergeCell ref="A81:C81"/>
    <mergeCell ref="D80:E80"/>
    <mergeCell ref="D81:F81"/>
    <mergeCell ref="A85:C85"/>
    <mergeCell ref="I85:L85"/>
    <mergeCell ref="I86:L86"/>
    <mergeCell ref="A86:C86"/>
    <mergeCell ref="D86:F86"/>
    <mergeCell ref="D85:F85"/>
    <mergeCell ref="G86:H86"/>
    <mergeCell ref="I84:L84"/>
    <mergeCell ref="H94:L94"/>
    <mergeCell ref="H96:L96"/>
    <mergeCell ref="H97:L97"/>
  </mergeCells>
  <phoneticPr fontId="17"/>
  <conditionalFormatting sqref="N113">
    <cfRule type="expression" dxfId="0" priority="1">
      <formula>OR($M$113-$M$114&lt;0)</formula>
    </cfRule>
  </conditionalFormatting>
  <dataValidations count="3">
    <dataValidation type="list" allowBlank="1" showInputMessage="1" showErrorMessage="1" sqref="J18:K19" xr:uid="{8B660363-EE99-4D43-A7A9-4CDA3564AB55}">
      <formula1>$O$17:$O$22</formula1>
    </dataValidation>
    <dataValidation type="list" allowBlank="1" showInputMessage="1" showErrorMessage="1" sqref="D55:D56 C52:C56 D52 D60 D62:D63 C59:D59 C60:C63" xr:uid="{4BA0A8A3-3260-41BB-832A-D327A302E2AD}">
      <formula1>$O$51:$O$54</formula1>
    </dataValidation>
    <dataValidation type="list" allowBlank="1" showInputMessage="1" showErrorMessage="1" sqref="H18:I19 H21:I21" xr:uid="{DBC6E35F-51C8-4B72-842D-0FF650C08EE4}">
      <formula1>$N$18:$N$20</formula1>
    </dataValidation>
  </dataValidations>
  <pageMargins left="0.25" right="0.25" top="0.75" bottom="0.75" header="0.3" footer="0.3"/>
  <pageSetup paperSize="9" orientation="landscape" copies="25" r:id="rId1"/>
  <headerFooter>
    <oddHeader>&amp;L&amp;"Calibri (Body)</oddHeader>
    <oddFooter>&amp;R&amp;"Calibri (Body),Regular"
Page &amp;P of &amp;N</oddFooter>
  </headerFooter>
  <rowBreaks count="4" manualBreakCount="4">
    <brk id="22" max="16383" man="1"/>
    <brk id="44" max="16383" man="1"/>
    <brk id="66" max="16383" man="1"/>
    <brk id="88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E04BD-F18F-42D2-B6C4-74C50ECD9DA8}">
  <sheetPr codeName="Sheet4"/>
  <dimension ref="A1:S29"/>
  <sheetViews>
    <sheetView zoomScaleNormal="100" zoomScalePageLayoutView="150" workbookViewId="0">
      <selection activeCell="B16" sqref="B16:M16"/>
    </sheetView>
  </sheetViews>
  <sheetFormatPr defaultColWidth="10.6640625" defaultRowHeight="19.5"/>
  <cols>
    <col min="1" max="1" width="2.6640625" style="6" customWidth="1"/>
    <col min="2" max="2" width="26.109375" style="6" customWidth="1"/>
    <col min="3" max="3" width="5.44140625" style="6" customWidth="1"/>
    <col min="4" max="4" width="8.33203125" style="6" customWidth="1"/>
    <col min="5" max="5" width="6.77734375" style="6" customWidth="1"/>
    <col min="6" max="6" width="2.77734375" style="6" customWidth="1"/>
    <col min="7" max="7" width="7.109375" style="6" customWidth="1"/>
    <col min="8" max="8" width="9.109375" style="6" customWidth="1"/>
    <col min="9" max="9" width="8.77734375" style="6" customWidth="1"/>
    <col min="10" max="11" width="7.77734375" style="6" customWidth="1"/>
    <col min="12" max="13" width="8.77734375" style="6" customWidth="1"/>
    <col min="14" max="16384" width="10.6640625" style="6"/>
  </cols>
  <sheetData>
    <row r="1" spans="1:19" s="1" customFormat="1" ht="54" customHeight="1">
      <c r="A1" s="333"/>
      <c r="B1" s="333"/>
      <c r="C1" s="722" t="s">
        <v>96</v>
      </c>
      <c r="D1" s="723"/>
      <c r="E1" s="723"/>
      <c r="F1" s="723"/>
      <c r="G1" s="723"/>
      <c r="H1" s="723"/>
      <c r="I1" s="723"/>
      <c r="J1" s="723"/>
      <c r="K1" s="723"/>
      <c r="L1" s="723"/>
      <c r="M1" s="723"/>
      <c r="N1" s="11"/>
      <c r="O1" s="11"/>
      <c r="P1" s="11"/>
      <c r="Q1" s="11"/>
      <c r="R1" s="11"/>
      <c r="S1" s="11"/>
    </row>
    <row r="2" spans="1:19" s="1" customFormat="1" ht="2.1" customHeight="1">
      <c r="A2" s="333"/>
      <c r="B2" s="33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11"/>
      <c r="O2" s="11"/>
      <c r="P2" s="11"/>
      <c r="Q2" s="11"/>
      <c r="R2" s="11"/>
      <c r="S2" s="11"/>
    </row>
    <row r="3" spans="1:19" s="1" customFormat="1" ht="18" customHeight="1">
      <c r="A3" s="7"/>
      <c r="B3" s="7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11"/>
      <c r="O3" s="11"/>
      <c r="P3" s="11"/>
      <c r="Q3" s="11"/>
      <c r="R3" s="11"/>
      <c r="S3" s="11"/>
    </row>
    <row r="4" spans="1:19" s="2" customFormat="1" ht="18" customHeight="1">
      <c r="A4" s="508" t="s">
        <v>13</v>
      </c>
      <c r="B4" s="508"/>
      <c r="C4" s="508" t="str">
        <f>IF(様式1!C11&lt;&gt;"",様式1!C11,IF(様式1!C11="",""))</f>
        <v/>
      </c>
      <c r="D4" s="508"/>
      <c r="E4" s="508"/>
      <c r="F4" s="508"/>
      <c r="G4" s="508"/>
      <c r="H4" s="508"/>
      <c r="I4" s="508"/>
      <c r="J4" s="508"/>
      <c r="K4" s="508"/>
      <c r="L4" s="508"/>
      <c r="M4" s="508"/>
      <c r="N4" s="12"/>
      <c r="O4" s="12"/>
      <c r="P4" s="12"/>
      <c r="Q4" s="12"/>
      <c r="R4" s="12"/>
      <c r="S4" s="12"/>
    </row>
    <row r="5" spans="1:19" s="4" customFormat="1" ht="18" customHeight="1">
      <c r="A5" s="419" t="s">
        <v>67</v>
      </c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1"/>
      <c r="N5" s="13"/>
      <c r="O5" s="13"/>
      <c r="P5" s="13"/>
      <c r="Q5" s="13"/>
      <c r="R5" s="13"/>
      <c r="S5" s="13"/>
    </row>
    <row r="6" spans="1:19" s="4" customFormat="1" ht="18" customHeight="1">
      <c r="A6" s="132" t="s">
        <v>114</v>
      </c>
      <c r="B6" s="808" t="s">
        <v>191</v>
      </c>
      <c r="C6" s="808"/>
      <c r="D6" s="808"/>
      <c r="E6" s="808"/>
      <c r="F6" s="808"/>
      <c r="G6" s="808"/>
      <c r="H6" s="808"/>
      <c r="I6" s="808"/>
      <c r="J6" s="808"/>
      <c r="K6" s="808"/>
      <c r="L6" s="808"/>
      <c r="M6" s="808"/>
      <c r="N6" s="13"/>
      <c r="O6" s="13"/>
      <c r="P6" s="13"/>
      <c r="Q6" s="13"/>
      <c r="R6" s="13"/>
      <c r="S6" s="13"/>
    </row>
    <row r="7" spans="1:19" s="4" customFormat="1" ht="18" customHeight="1" thickBot="1">
      <c r="A7" s="66"/>
      <c r="B7" s="724" t="s">
        <v>192</v>
      </c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13"/>
      <c r="O7" s="13"/>
      <c r="P7" s="13"/>
      <c r="Q7" s="13"/>
      <c r="R7" s="13"/>
      <c r="S7" s="13"/>
    </row>
    <row r="8" spans="1:19" customFormat="1" ht="36" customHeight="1" thickTop="1" thickBot="1">
      <c r="A8" s="495" t="s">
        <v>225</v>
      </c>
      <c r="B8" s="411"/>
      <c r="C8" s="410" t="s">
        <v>68</v>
      </c>
      <c r="D8" s="411"/>
      <c r="E8" s="803"/>
      <c r="F8" s="804"/>
      <c r="G8" s="804"/>
      <c r="H8" s="804"/>
      <c r="I8" s="804"/>
      <c r="J8" s="804"/>
      <c r="K8" s="804"/>
      <c r="L8" s="804"/>
      <c r="M8" s="805"/>
    </row>
    <row r="9" spans="1:19" customFormat="1" ht="36" customHeight="1" thickBot="1">
      <c r="A9" s="806"/>
      <c r="B9" s="807"/>
      <c r="C9" s="812" t="s">
        <v>69</v>
      </c>
      <c r="D9" s="813"/>
      <c r="E9" s="814"/>
      <c r="F9" s="815"/>
      <c r="G9" s="815"/>
      <c r="H9" s="815"/>
      <c r="I9" s="815"/>
      <c r="J9" s="815"/>
      <c r="K9" s="815"/>
      <c r="L9" s="815"/>
      <c r="M9" s="816"/>
    </row>
    <row r="10" spans="1:19" customFormat="1" ht="36" customHeight="1" thickBot="1">
      <c r="A10" s="817"/>
      <c r="B10" s="818"/>
      <c r="C10" s="742" t="s">
        <v>215</v>
      </c>
      <c r="D10" s="735"/>
      <c r="E10" s="819"/>
      <c r="F10" s="820"/>
      <c r="G10" s="820"/>
      <c r="H10" s="820"/>
      <c r="I10" s="820"/>
      <c r="J10" s="820"/>
      <c r="K10" s="820"/>
      <c r="L10" s="820"/>
      <c r="M10" s="821"/>
    </row>
    <row r="11" spans="1:19" customFormat="1" ht="18" customHeight="1" thickTop="1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8"/>
      <c r="L11" s="69"/>
      <c r="M11" s="70"/>
    </row>
    <row r="12" spans="1:19" customFormat="1" ht="18" customHeight="1">
      <c r="A12" s="647" t="s">
        <v>72</v>
      </c>
      <c r="B12" s="648"/>
      <c r="C12" s="648"/>
      <c r="D12" s="648"/>
      <c r="E12" s="648"/>
      <c r="F12" s="648"/>
      <c r="G12" s="648"/>
      <c r="H12" s="648"/>
      <c r="I12" s="648"/>
      <c r="J12" s="648"/>
      <c r="K12" s="648"/>
      <c r="L12" s="648"/>
      <c r="M12" s="822"/>
    </row>
    <row r="13" spans="1:19" customFormat="1" ht="18" customHeight="1">
      <c r="A13" s="132" t="s">
        <v>169</v>
      </c>
      <c r="B13" s="133" t="s">
        <v>171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</row>
    <row r="14" spans="1:19" customFormat="1" ht="18" customHeight="1">
      <c r="A14" s="134" t="s">
        <v>114</v>
      </c>
      <c r="B14" s="135" t="s">
        <v>193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</row>
    <row r="15" spans="1:19" customFormat="1" ht="18" customHeight="1">
      <c r="A15" s="136" t="s">
        <v>1</v>
      </c>
      <c r="B15" s="403" t="s">
        <v>172</v>
      </c>
      <c r="C15" s="403"/>
      <c r="D15" s="403"/>
      <c r="E15" s="403"/>
      <c r="F15" s="403"/>
      <c r="G15" s="403"/>
      <c r="H15" s="403"/>
      <c r="I15" s="403"/>
      <c r="J15" s="403"/>
      <c r="K15" s="403"/>
      <c r="L15" s="403"/>
      <c r="M15" s="403"/>
    </row>
    <row r="16" spans="1:19" customFormat="1" ht="18" customHeight="1" thickBot="1">
      <c r="A16" s="58"/>
      <c r="B16" s="837" t="s">
        <v>170</v>
      </c>
      <c r="C16" s="837"/>
      <c r="D16" s="837"/>
      <c r="E16" s="837"/>
      <c r="F16" s="837"/>
      <c r="G16" s="837"/>
      <c r="H16" s="837"/>
      <c r="I16" s="837"/>
      <c r="J16" s="837"/>
      <c r="K16" s="837"/>
      <c r="L16" s="837"/>
      <c r="M16" s="837"/>
    </row>
    <row r="17" spans="1:15" customFormat="1" ht="32.1" customHeight="1" thickTop="1" thickBot="1">
      <c r="A17" s="495" t="s">
        <v>70</v>
      </c>
      <c r="B17" s="411"/>
      <c r="C17" s="825"/>
      <c r="D17" s="826"/>
      <c r="E17" s="826"/>
      <c r="F17" s="826"/>
      <c r="G17" s="826"/>
      <c r="H17" s="826"/>
      <c r="I17" s="826"/>
      <c r="J17" s="826"/>
      <c r="K17" s="826"/>
      <c r="L17" s="826"/>
      <c r="M17" s="827"/>
    </row>
    <row r="18" spans="1:15" customFormat="1" ht="18" customHeight="1">
      <c r="A18" s="828" t="s">
        <v>71</v>
      </c>
      <c r="B18" s="829"/>
      <c r="C18" s="834" t="s">
        <v>97</v>
      </c>
      <c r="D18" s="835"/>
      <c r="E18" s="835"/>
      <c r="F18" s="835"/>
      <c r="G18" s="835"/>
      <c r="H18" s="835"/>
      <c r="I18" s="835"/>
      <c r="J18" s="835"/>
      <c r="K18" s="835"/>
      <c r="L18" s="835"/>
      <c r="M18" s="836"/>
      <c r="O18" s="259" t="s">
        <v>222</v>
      </c>
    </row>
    <row r="19" spans="1:15" customFormat="1" ht="18" customHeight="1">
      <c r="A19" s="830"/>
      <c r="B19" s="831"/>
      <c r="C19" s="257" t="s">
        <v>221</v>
      </c>
      <c r="D19" s="838" t="s">
        <v>219</v>
      </c>
      <c r="E19" s="838"/>
      <c r="F19" s="838"/>
      <c r="G19" s="838"/>
      <c r="H19" s="838"/>
      <c r="I19" s="838"/>
      <c r="J19" s="838"/>
      <c r="K19" s="838"/>
      <c r="L19" s="838"/>
      <c r="M19" s="839"/>
      <c r="O19" s="260" t="s">
        <v>223</v>
      </c>
    </row>
    <row r="20" spans="1:15" customFormat="1" ht="18" customHeight="1" thickBot="1">
      <c r="A20" s="832"/>
      <c r="B20" s="833"/>
      <c r="C20" s="258" t="s">
        <v>221</v>
      </c>
      <c r="D20" s="840" t="s">
        <v>220</v>
      </c>
      <c r="E20" s="840"/>
      <c r="F20" s="840"/>
      <c r="G20" s="840"/>
      <c r="H20" s="840"/>
      <c r="I20" s="840"/>
      <c r="J20" s="840"/>
      <c r="K20" s="840"/>
      <c r="L20" s="840"/>
      <c r="M20" s="841"/>
    </row>
    <row r="21" spans="1:15" customFormat="1" ht="32.1" customHeight="1" thickBot="1">
      <c r="A21" s="823" t="s">
        <v>229</v>
      </c>
      <c r="B21" s="824"/>
      <c r="C21" s="809"/>
      <c r="D21" s="810"/>
      <c r="E21" s="810"/>
      <c r="F21" s="810"/>
      <c r="G21" s="810"/>
      <c r="H21" s="810"/>
      <c r="I21" s="810"/>
      <c r="J21" s="810"/>
      <c r="K21" s="810"/>
      <c r="L21" s="810"/>
      <c r="M21" s="811"/>
    </row>
    <row r="22" spans="1:15" customFormat="1" ht="20.25" thickTop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8"/>
      <c r="M22" s="8"/>
    </row>
    <row r="23" spans="1:15" customForma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8"/>
      <c r="M23" s="8"/>
    </row>
    <row r="24" spans="1:15" customForma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8"/>
      <c r="M24" s="8"/>
    </row>
    <row r="25" spans="1:15" customForma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8"/>
      <c r="M25" s="8"/>
    </row>
    <row r="26" spans="1:15" customForma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8"/>
      <c r="M26" s="8"/>
    </row>
    <row r="27" spans="1:15" customForma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8"/>
      <c r="M27" s="8"/>
    </row>
    <row r="28" spans="1:15" customForma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8"/>
      <c r="M28" s="8"/>
    </row>
    <row r="29" spans="1:15" customForma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8"/>
      <c r="M29" s="8"/>
    </row>
  </sheetData>
  <mergeCells count="27">
    <mergeCell ref="C21:M21"/>
    <mergeCell ref="C9:D9"/>
    <mergeCell ref="E9:M9"/>
    <mergeCell ref="A10:B10"/>
    <mergeCell ref="C10:D10"/>
    <mergeCell ref="E10:M10"/>
    <mergeCell ref="A12:M12"/>
    <mergeCell ref="A21:B21"/>
    <mergeCell ref="A17:B17"/>
    <mergeCell ref="B15:M15"/>
    <mergeCell ref="C17:M17"/>
    <mergeCell ref="A18:B20"/>
    <mergeCell ref="C18:M18"/>
    <mergeCell ref="B16:M16"/>
    <mergeCell ref="D19:M19"/>
    <mergeCell ref="D20:M20"/>
    <mergeCell ref="B6:M6"/>
    <mergeCell ref="A1:B2"/>
    <mergeCell ref="C1:M2"/>
    <mergeCell ref="A4:B4"/>
    <mergeCell ref="C4:M4"/>
    <mergeCell ref="A5:M5"/>
    <mergeCell ref="A8:B8"/>
    <mergeCell ref="C8:D8"/>
    <mergeCell ref="E8:M8"/>
    <mergeCell ref="A9:B9"/>
    <mergeCell ref="B7:M7"/>
  </mergeCells>
  <phoneticPr fontId="17"/>
  <dataValidations count="1">
    <dataValidation type="list" allowBlank="1" showInputMessage="1" showErrorMessage="1" sqref="C19:C20" xr:uid="{A095C30C-1F4E-4DFD-AF0A-93F19969D339}">
      <formula1>$O$18:$O$19</formula1>
    </dataValidation>
  </dataValidations>
  <pageMargins left="0.25" right="0.25" top="0.75" bottom="0.75" header="0.3" footer="0.3"/>
  <pageSetup paperSize="9" orientation="landscape" copies="25" r:id="rId1"/>
  <headerFooter>
    <oddHeader>&amp;L&amp;"Calibri (Body)</oddHeader>
    <oddFooter>&amp;R&amp;"Calibri (Body),Regular"
Page &amp;P of &amp;N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191319A568C0428C6905C0368BD9D2" ma:contentTypeVersion="12" ma:contentTypeDescription="Create a new document." ma:contentTypeScope="" ma:versionID="b28e8265af0f4e077b8ffd86aa828584">
  <xsd:schema xmlns:xsd="http://www.w3.org/2001/XMLSchema" xmlns:xs="http://www.w3.org/2001/XMLSchema" xmlns:p="http://schemas.microsoft.com/office/2006/metadata/properties" xmlns:ns2="3de78d78-2c5f-480e-936c-45bdc8ffbed1" xmlns:ns3="d6f0d1ce-0a4a-4265-b17d-a082ee4b9035" targetNamespace="http://schemas.microsoft.com/office/2006/metadata/properties" ma:root="true" ma:fieldsID="bc10fadcc67d06b2d6bea1750dbe4633" ns2:_="" ns3:_="">
    <xsd:import namespace="3de78d78-2c5f-480e-936c-45bdc8ffbed1"/>
    <xsd:import namespace="d6f0d1ce-0a4a-4265-b17d-a082ee4b90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e78d78-2c5f-480e-936c-45bdc8ffbe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f0d1ce-0a4a-4265-b17d-a082ee4b903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B2B8FF-497C-444A-9952-10C626651827}">
  <ds:schemaRefs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3de78d78-2c5f-480e-936c-45bdc8ffbed1"/>
    <ds:schemaRef ds:uri="http://purl.org/dc/elements/1.1/"/>
    <ds:schemaRef ds:uri="http://schemas.microsoft.com/office/2006/documentManagement/types"/>
    <ds:schemaRef ds:uri="d6f0d1ce-0a4a-4265-b17d-a082ee4b9035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6A77844-95AB-43D9-AF6B-4EB5B371AA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e78d78-2c5f-480e-936c-45bdc8ffbed1"/>
    <ds:schemaRef ds:uri="d6f0d1ce-0a4a-4265-b17d-a082ee4b90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50F1DE-6F71-4DF7-9840-2D9A99C654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様式1</vt:lpstr>
      <vt:lpstr>様式2</vt:lpstr>
      <vt:lpstr>様式3</vt:lpstr>
      <vt:lpstr>様式4</vt:lpstr>
      <vt:lpstr>様式1!Print_Area</vt:lpstr>
      <vt:lpstr>様式2!Print_Area</vt:lpstr>
      <vt:lpstr>様式3!Print_Area</vt:lpstr>
      <vt:lpstr>様式4!Print_Area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suzuki</cp:lastModifiedBy>
  <cp:lastPrinted>2023-03-24T05:04:19Z</cp:lastPrinted>
  <dcterms:created xsi:type="dcterms:W3CDTF">2017-07-27T18:41:31Z</dcterms:created>
  <dcterms:modified xsi:type="dcterms:W3CDTF">2023-03-24T05:05:25Z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0x01010017191319A568C0428C6905C0368BD9D2</vt:lpwstr>
  </property>
</Properties>
</file>